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arkot/work/teaching/2017-18_AAU_DecisionSupportSystems/LectureNotes/05_ModelingUncertainty-2/"/>
    </mc:Choice>
  </mc:AlternateContent>
  <bookViews>
    <workbookView xWindow="33600" yWindow="460" windowWidth="38400" windowHeight="20220" tabRatio="500" activeTab="7"/>
  </bookViews>
  <sheets>
    <sheet name="step-1" sheetId="13" r:id="rId1"/>
    <sheet name="step-2" sheetId="12" r:id="rId2"/>
    <sheet name="step-3" sheetId="11" r:id="rId3"/>
    <sheet name="step-4" sheetId="10" r:id="rId4"/>
    <sheet name="step-5" sheetId="9" r:id="rId5"/>
    <sheet name="step-6" sheetId="8" r:id="rId6"/>
    <sheet name="step-7" sheetId="7" r:id="rId7"/>
    <sheet name="Final" sheetId="6" r:id="rId8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" i="12" l="1"/>
  <c r="A12" i="12"/>
  <c r="A13" i="12"/>
  <c r="A11" i="11"/>
  <c r="A12" i="11"/>
  <c r="E16" i="11"/>
  <c r="C16" i="11"/>
  <c r="B16" i="11"/>
  <c r="A13" i="11"/>
  <c r="A11" i="10"/>
  <c r="A12" i="10"/>
  <c r="A13" i="10"/>
  <c r="C17" i="10"/>
  <c r="B17" i="10"/>
  <c r="D17" i="10"/>
  <c r="E17" i="10"/>
  <c r="G17" i="10"/>
  <c r="E16" i="10"/>
  <c r="C16" i="10"/>
  <c r="B16" i="10"/>
  <c r="C116" i="9"/>
  <c r="A11" i="9"/>
  <c r="A12" i="9"/>
  <c r="A13" i="9"/>
  <c r="B116" i="9"/>
  <c r="D116" i="9"/>
  <c r="E116" i="9"/>
  <c r="G116" i="9"/>
  <c r="C115" i="9"/>
  <c r="B115" i="9"/>
  <c r="D115" i="9"/>
  <c r="E115" i="9"/>
  <c r="G115" i="9"/>
  <c r="C114" i="9"/>
  <c r="B114" i="9"/>
  <c r="D114" i="9"/>
  <c r="E114" i="9"/>
  <c r="G114" i="9"/>
  <c r="C113" i="9"/>
  <c r="B113" i="9"/>
  <c r="D113" i="9"/>
  <c r="E113" i="9"/>
  <c r="G113" i="9"/>
  <c r="C112" i="9"/>
  <c r="B112" i="9"/>
  <c r="D112" i="9"/>
  <c r="E112" i="9"/>
  <c r="G112" i="9"/>
  <c r="C111" i="9"/>
  <c r="B111" i="9"/>
  <c r="D111" i="9"/>
  <c r="E111" i="9"/>
  <c r="G111" i="9"/>
  <c r="C110" i="9"/>
  <c r="B110" i="9"/>
  <c r="D110" i="9"/>
  <c r="E110" i="9"/>
  <c r="G110" i="9"/>
  <c r="C109" i="9"/>
  <c r="B109" i="9"/>
  <c r="D109" i="9"/>
  <c r="E109" i="9"/>
  <c r="G109" i="9"/>
  <c r="C108" i="9"/>
  <c r="B108" i="9"/>
  <c r="D108" i="9"/>
  <c r="E108" i="9"/>
  <c r="G108" i="9"/>
  <c r="C107" i="9"/>
  <c r="B107" i="9"/>
  <c r="D107" i="9"/>
  <c r="E107" i="9"/>
  <c r="G107" i="9"/>
  <c r="C106" i="9"/>
  <c r="B106" i="9"/>
  <c r="D106" i="9"/>
  <c r="E106" i="9"/>
  <c r="G106" i="9"/>
  <c r="C105" i="9"/>
  <c r="B105" i="9"/>
  <c r="D105" i="9"/>
  <c r="E105" i="9"/>
  <c r="G105" i="9"/>
  <c r="C104" i="9"/>
  <c r="B104" i="9"/>
  <c r="D104" i="9"/>
  <c r="E104" i="9"/>
  <c r="G104" i="9"/>
  <c r="C103" i="9"/>
  <c r="B103" i="9"/>
  <c r="D103" i="9"/>
  <c r="E103" i="9"/>
  <c r="G103" i="9"/>
  <c r="C102" i="9"/>
  <c r="B102" i="9"/>
  <c r="D102" i="9"/>
  <c r="E102" i="9"/>
  <c r="G102" i="9"/>
  <c r="C101" i="9"/>
  <c r="B101" i="9"/>
  <c r="D101" i="9"/>
  <c r="E101" i="9"/>
  <c r="G101" i="9"/>
  <c r="C100" i="9"/>
  <c r="B100" i="9"/>
  <c r="D100" i="9"/>
  <c r="E100" i="9"/>
  <c r="G100" i="9"/>
  <c r="C99" i="9"/>
  <c r="B99" i="9"/>
  <c r="D99" i="9"/>
  <c r="E99" i="9"/>
  <c r="G99" i="9"/>
  <c r="C98" i="9"/>
  <c r="B98" i="9"/>
  <c r="D98" i="9"/>
  <c r="E98" i="9"/>
  <c r="G98" i="9"/>
  <c r="C97" i="9"/>
  <c r="B97" i="9"/>
  <c r="D97" i="9"/>
  <c r="E97" i="9"/>
  <c r="G97" i="9"/>
  <c r="C96" i="9"/>
  <c r="B96" i="9"/>
  <c r="D96" i="9"/>
  <c r="E96" i="9"/>
  <c r="G96" i="9"/>
  <c r="C95" i="9"/>
  <c r="B95" i="9"/>
  <c r="D95" i="9"/>
  <c r="E95" i="9"/>
  <c r="G95" i="9"/>
  <c r="C94" i="9"/>
  <c r="B94" i="9"/>
  <c r="D94" i="9"/>
  <c r="E94" i="9"/>
  <c r="G94" i="9"/>
  <c r="C93" i="9"/>
  <c r="B93" i="9"/>
  <c r="D93" i="9"/>
  <c r="E93" i="9"/>
  <c r="G93" i="9"/>
  <c r="C92" i="9"/>
  <c r="B92" i="9"/>
  <c r="D92" i="9"/>
  <c r="E92" i="9"/>
  <c r="G92" i="9"/>
  <c r="C91" i="9"/>
  <c r="B91" i="9"/>
  <c r="D91" i="9"/>
  <c r="E91" i="9"/>
  <c r="G91" i="9"/>
  <c r="C90" i="9"/>
  <c r="B90" i="9"/>
  <c r="D90" i="9"/>
  <c r="E90" i="9"/>
  <c r="G90" i="9"/>
  <c r="C89" i="9"/>
  <c r="B89" i="9"/>
  <c r="D89" i="9"/>
  <c r="E89" i="9"/>
  <c r="G89" i="9"/>
  <c r="C88" i="9"/>
  <c r="B88" i="9"/>
  <c r="D88" i="9"/>
  <c r="E88" i="9"/>
  <c r="G88" i="9"/>
  <c r="C87" i="9"/>
  <c r="B87" i="9"/>
  <c r="D87" i="9"/>
  <c r="E87" i="9"/>
  <c r="G87" i="9"/>
  <c r="C86" i="9"/>
  <c r="B86" i="9"/>
  <c r="D86" i="9"/>
  <c r="E86" i="9"/>
  <c r="G86" i="9"/>
  <c r="C85" i="9"/>
  <c r="B85" i="9"/>
  <c r="D85" i="9"/>
  <c r="E85" i="9"/>
  <c r="G85" i="9"/>
  <c r="C84" i="9"/>
  <c r="B84" i="9"/>
  <c r="D84" i="9"/>
  <c r="E84" i="9"/>
  <c r="G84" i="9"/>
  <c r="C83" i="9"/>
  <c r="B83" i="9"/>
  <c r="D83" i="9"/>
  <c r="E83" i="9"/>
  <c r="G83" i="9"/>
  <c r="C82" i="9"/>
  <c r="B82" i="9"/>
  <c r="D82" i="9"/>
  <c r="E82" i="9"/>
  <c r="G82" i="9"/>
  <c r="C81" i="9"/>
  <c r="B81" i="9"/>
  <c r="D81" i="9"/>
  <c r="E81" i="9"/>
  <c r="G81" i="9"/>
  <c r="C80" i="9"/>
  <c r="B80" i="9"/>
  <c r="D80" i="9"/>
  <c r="E80" i="9"/>
  <c r="G80" i="9"/>
  <c r="C79" i="9"/>
  <c r="B79" i="9"/>
  <c r="D79" i="9"/>
  <c r="E79" i="9"/>
  <c r="G79" i="9"/>
  <c r="C78" i="9"/>
  <c r="B78" i="9"/>
  <c r="D78" i="9"/>
  <c r="E78" i="9"/>
  <c r="G78" i="9"/>
  <c r="C77" i="9"/>
  <c r="B77" i="9"/>
  <c r="D77" i="9"/>
  <c r="E77" i="9"/>
  <c r="G77" i="9"/>
  <c r="C76" i="9"/>
  <c r="B76" i="9"/>
  <c r="D76" i="9"/>
  <c r="E76" i="9"/>
  <c r="G76" i="9"/>
  <c r="C75" i="9"/>
  <c r="B75" i="9"/>
  <c r="D75" i="9"/>
  <c r="E75" i="9"/>
  <c r="G75" i="9"/>
  <c r="C74" i="9"/>
  <c r="B74" i="9"/>
  <c r="D74" i="9"/>
  <c r="E74" i="9"/>
  <c r="G74" i="9"/>
  <c r="C73" i="9"/>
  <c r="B73" i="9"/>
  <c r="D73" i="9"/>
  <c r="E73" i="9"/>
  <c r="G73" i="9"/>
  <c r="C72" i="9"/>
  <c r="B72" i="9"/>
  <c r="D72" i="9"/>
  <c r="E72" i="9"/>
  <c r="G72" i="9"/>
  <c r="C71" i="9"/>
  <c r="B71" i="9"/>
  <c r="D71" i="9"/>
  <c r="E71" i="9"/>
  <c r="G71" i="9"/>
  <c r="C70" i="9"/>
  <c r="B70" i="9"/>
  <c r="D70" i="9"/>
  <c r="E70" i="9"/>
  <c r="G70" i="9"/>
  <c r="C69" i="9"/>
  <c r="B69" i="9"/>
  <c r="D69" i="9"/>
  <c r="E69" i="9"/>
  <c r="G69" i="9"/>
  <c r="C68" i="9"/>
  <c r="B68" i="9"/>
  <c r="D68" i="9"/>
  <c r="E68" i="9"/>
  <c r="G68" i="9"/>
  <c r="C67" i="9"/>
  <c r="B67" i="9"/>
  <c r="D67" i="9"/>
  <c r="E67" i="9"/>
  <c r="G67" i="9"/>
  <c r="C66" i="9"/>
  <c r="B66" i="9"/>
  <c r="D66" i="9"/>
  <c r="E66" i="9"/>
  <c r="G66" i="9"/>
  <c r="C65" i="9"/>
  <c r="B65" i="9"/>
  <c r="D65" i="9"/>
  <c r="E65" i="9"/>
  <c r="G65" i="9"/>
  <c r="C64" i="9"/>
  <c r="B64" i="9"/>
  <c r="D64" i="9"/>
  <c r="E64" i="9"/>
  <c r="G64" i="9"/>
  <c r="C63" i="9"/>
  <c r="B63" i="9"/>
  <c r="D63" i="9"/>
  <c r="E63" i="9"/>
  <c r="G63" i="9"/>
  <c r="C62" i="9"/>
  <c r="B62" i="9"/>
  <c r="D62" i="9"/>
  <c r="E62" i="9"/>
  <c r="G62" i="9"/>
  <c r="C61" i="9"/>
  <c r="B61" i="9"/>
  <c r="D61" i="9"/>
  <c r="E61" i="9"/>
  <c r="G61" i="9"/>
  <c r="C60" i="9"/>
  <c r="B60" i="9"/>
  <c r="D60" i="9"/>
  <c r="E60" i="9"/>
  <c r="G60" i="9"/>
  <c r="C59" i="9"/>
  <c r="B59" i="9"/>
  <c r="D59" i="9"/>
  <c r="E59" i="9"/>
  <c r="G59" i="9"/>
  <c r="C58" i="9"/>
  <c r="B58" i="9"/>
  <c r="D58" i="9"/>
  <c r="E58" i="9"/>
  <c r="G58" i="9"/>
  <c r="C57" i="9"/>
  <c r="B57" i="9"/>
  <c r="D57" i="9"/>
  <c r="E57" i="9"/>
  <c r="G57" i="9"/>
  <c r="C56" i="9"/>
  <c r="B56" i="9"/>
  <c r="D56" i="9"/>
  <c r="E56" i="9"/>
  <c r="G56" i="9"/>
  <c r="C55" i="9"/>
  <c r="B55" i="9"/>
  <c r="D55" i="9"/>
  <c r="E55" i="9"/>
  <c r="G55" i="9"/>
  <c r="C54" i="9"/>
  <c r="B54" i="9"/>
  <c r="D54" i="9"/>
  <c r="E54" i="9"/>
  <c r="G54" i="9"/>
  <c r="C53" i="9"/>
  <c r="B53" i="9"/>
  <c r="D53" i="9"/>
  <c r="E53" i="9"/>
  <c r="G53" i="9"/>
  <c r="C52" i="9"/>
  <c r="B52" i="9"/>
  <c r="D52" i="9"/>
  <c r="E52" i="9"/>
  <c r="G52" i="9"/>
  <c r="C51" i="9"/>
  <c r="B51" i="9"/>
  <c r="D51" i="9"/>
  <c r="E51" i="9"/>
  <c r="G51" i="9"/>
  <c r="C50" i="9"/>
  <c r="B50" i="9"/>
  <c r="D50" i="9"/>
  <c r="E50" i="9"/>
  <c r="G50" i="9"/>
  <c r="C49" i="9"/>
  <c r="B49" i="9"/>
  <c r="D49" i="9"/>
  <c r="E49" i="9"/>
  <c r="G49" i="9"/>
  <c r="C48" i="9"/>
  <c r="B48" i="9"/>
  <c r="D48" i="9"/>
  <c r="E48" i="9"/>
  <c r="G48" i="9"/>
  <c r="C47" i="9"/>
  <c r="B47" i="9"/>
  <c r="D47" i="9"/>
  <c r="E47" i="9"/>
  <c r="G47" i="9"/>
  <c r="C46" i="9"/>
  <c r="B46" i="9"/>
  <c r="D46" i="9"/>
  <c r="E46" i="9"/>
  <c r="G46" i="9"/>
  <c r="C45" i="9"/>
  <c r="B45" i="9"/>
  <c r="D45" i="9"/>
  <c r="E45" i="9"/>
  <c r="G45" i="9"/>
  <c r="C44" i="9"/>
  <c r="B44" i="9"/>
  <c r="D44" i="9"/>
  <c r="E44" i="9"/>
  <c r="G44" i="9"/>
  <c r="C43" i="9"/>
  <c r="B43" i="9"/>
  <c r="D43" i="9"/>
  <c r="E43" i="9"/>
  <c r="G43" i="9"/>
  <c r="C42" i="9"/>
  <c r="B42" i="9"/>
  <c r="D42" i="9"/>
  <c r="E42" i="9"/>
  <c r="G42" i="9"/>
  <c r="C41" i="9"/>
  <c r="B41" i="9"/>
  <c r="D41" i="9"/>
  <c r="E41" i="9"/>
  <c r="G41" i="9"/>
  <c r="C40" i="9"/>
  <c r="B40" i="9"/>
  <c r="D40" i="9"/>
  <c r="E40" i="9"/>
  <c r="G40" i="9"/>
  <c r="C39" i="9"/>
  <c r="B39" i="9"/>
  <c r="D39" i="9"/>
  <c r="E39" i="9"/>
  <c r="G39" i="9"/>
  <c r="C38" i="9"/>
  <c r="B38" i="9"/>
  <c r="D38" i="9"/>
  <c r="E38" i="9"/>
  <c r="G38" i="9"/>
  <c r="C37" i="9"/>
  <c r="B37" i="9"/>
  <c r="D37" i="9"/>
  <c r="E37" i="9"/>
  <c r="G37" i="9"/>
  <c r="C36" i="9"/>
  <c r="B36" i="9"/>
  <c r="D36" i="9"/>
  <c r="E36" i="9"/>
  <c r="G36" i="9"/>
  <c r="C35" i="9"/>
  <c r="B35" i="9"/>
  <c r="D35" i="9"/>
  <c r="E35" i="9"/>
  <c r="G35" i="9"/>
  <c r="C34" i="9"/>
  <c r="B34" i="9"/>
  <c r="D34" i="9"/>
  <c r="E34" i="9"/>
  <c r="G34" i="9"/>
  <c r="C33" i="9"/>
  <c r="B33" i="9"/>
  <c r="D33" i="9"/>
  <c r="E33" i="9"/>
  <c r="G33" i="9"/>
  <c r="C32" i="9"/>
  <c r="B32" i="9"/>
  <c r="D32" i="9"/>
  <c r="E32" i="9"/>
  <c r="G32" i="9"/>
  <c r="C31" i="9"/>
  <c r="B31" i="9"/>
  <c r="D31" i="9"/>
  <c r="E31" i="9"/>
  <c r="G31" i="9"/>
  <c r="C30" i="9"/>
  <c r="B30" i="9"/>
  <c r="D30" i="9"/>
  <c r="E30" i="9"/>
  <c r="G30" i="9"/>
  <c r="C29" i="9"/>
  <c r="B29" i="9"/>
  <c r="D29" i="9"/>
  <c r="E29" i="9"/>
  <c r="G29" i="9"/>
  <c r="C28" i="9"/>
  <c r="B28" i="9"/>
  <c r="D28" i="9"/>
  <c r="E28" i="9"/>
  <c r="G28" i="9"/>
  <c r="C27" i="9"/>
  <c r="B27" i="9"/>
  <c r="D27" i="9"/>
  <c r="E27" i="9"/>
  <c r="G27" i="9"/>
  <c r="C26" i="9"/>
  <c r="B26" i="9"/>
  <c r="D26" i="9"/>
  <c r="E26" i="9"/>
  <c r="G26" i="9"/>
  <c r="C25" i="9"/>
  <c r="B25" i="9"/>
  <c r="D25" i="9"/>
  <c r="E25" i="9"/>
  <c r="G25" i="9"/>
  <c r="C24" i="9"/>
  <c r="B24" i="9"/>
  <c r="D24" i="9"/>
  <c r="E24" i="9"/>
  <c r="G24" i="9"/>
  <c r="C23" i="9"/>
  <c r="B23" i="9"/>
  <c r="D23" i="9"/>
  <c r="E23" i="9"/>
  <c r="G23" i="9"/>
  <c r="C22" i="9"/>
  <c r="B22" i="9"/>
  <c r="D22" i="9"/>
  <c r="E22" i="9"/>
  <c r="G22" i="9"/>
  <c r="C21" i="9"/>
  <c r="B21" i="9"/>
  <c r="D21" i="9"/>
  <c r="E21" i="9"/>
  <c r="G21" i="9"/>
  <c r="C20" i="9"/>
  <c r="B20" i="9"/>
  <c r="D20" i="9"/>
  <c r="E20" i="9"/>
  <c r="G20" i="9"/>
  <c r="C19" i="9"/>
  <c r="B19" i="9"/>
  <c r="D19" i="9"/>
  <c r="E19" i="9"/>
  <c r="G19" i="9"/>
  <c r="C18" i="9"/>
  <c r="B18" i="9"/>
  <c r="D18" i="9"/>
  <c r="E18" i="9"/>
  <c r="G18" i="9"/>
  <c r="C17" i="9"/>
  <c r="B17" i="9"/>
  <c r="D17" i="9"/>
  <c r="E17" i="9"/>
  <c r="G17" i="9"/>
  <c r="E16" i="9"/>
  <c r="C16" i="9"/>
  <c r="B16" i="9"/>
  <c r="C116" i="8"/>
  <c r="A11" i="8"/>
  <c r="A12" i="8"/>
  <c r="A13" i="8"/>
  <c r="B116" i="8"/>
  <c r="D116" i="8"/>
  <c r="E116" i="8"/>
  <c r="G116" i="8"/>
  <c r="C115" i="8"/>
  <c r="B115" i="8"/>
  <c r="D115" i="8"/>
  <c r="E115" i="8"/>
  <c r="G115" i="8"/>
  <c r="C114" i="8"/>
  <c r="B114" i="8"/>
  <c r="D114" i="8"/>
  <c r="E114" i="8"/>
  <c r="G114" i="8"/>
  <c r="C113" i="8"/>
  <c r="B113" i="8"/>
  <c r="D113" i="8"/>
  <c r="E113" i="8"/>
  <c r="G113" i="8"/>
  <c r="C112" i="8"/>
  <c r="B112" i="8"/>
  <c r="D112" i="8"/>
  <c r="E112" i="8"/>
  <c r="G112" i="8"/>
  <c r="C111" i="8"/>
  <c r="B111" i="8"/>
  <c r="D111" i="8"/>
  <c r="E111" i="8"/>
  <c r="G111" i="8"/>
  <c r="C110" i="8"/>
  <c r="B110" i="8"/>
  <c r="D110" i="8"/>
  <c r="E110" i="8"/>
  <c r="G110" i="8"/>
  <c r="C109" i="8"/>
  <c r="B109" i="8"/>
  <c r="D109" i="8"/>
  <c r="E109" i="8"/>
  <c r="G109" i="8"/>
  <c r="C108" i="8"/>
  <c r="B108" i="8"/>
  <c r="D108" i="8"/>
  <c r="E108" i="8"/>
  <c r="G108" i="8"/>
  <c r="C107" i="8"/>
  <c r="B107" i="8"/>
  <c r="D107" i="8"/>
  <c r="E107" i="8"/>
  <c r="G107" i="8"/>
  <c r="C106" i="8"/>
  <c r="B106" i="8"/>
  <c r="D106" i="8"/>
  <c r="E106" i="8"/>
  <c r="G106" i="8"/>
  <c r="C105" i="8"/>
  <c r="B105" i="8"/>
  <c r="D105" i="8"/>
  <c r="E105" i="8"/>
  <c r="G105" i="8"/>
  <c r="C104" i="8"/>
  <c r="B104" i="8"/>
  <c r="D104" i="8"/>
  <c r="E104" i="8"/>
  <c r="G104" i="8"/>
  <c r="C103" i="8"/>
  <c r="B103" i="8"/>
  <c r="D103" i="8"/>
  <c r="E103" i="8"/>
  <c r="G103" i="8"/>
  <c r="C102" i="8"/>
  <c r="B102" i="8"/>
  <c r="D102" i="8"/>
  <c r="E102" i="8"/>
  <c r="G102" i="8"/>
  <c r="C101" i="8"/>
  <c r="B101" i="8"/>
  <c r="D101" i="8"/>
  <c r="E101" i="8"/>
  <c r="G101" i="8"/>
  <c r="C100" i="8"/>
  <c r="B100" i="8"/>
  <c r="D100" i="8"/>
  <c r="E100" i="8"/>
  <c r="G100" i="8"/>
  <c r="C99" i="8"/>
  <c r="B99" i="8"/>
  <c r="D99" i="8"/>
  <c r="E99" i="8"/>
  <c r="G99" i="8"/>
  <c r="C98" i="8"/>
  <c r="B98" i="8"/>
  <c r="D98" i="8"/>
  <c r="E98" i="8"/>
  <c r="G98" i="8"/>
  <c r="C97" i="8"/>
  <c r="B97" i="8"/>
  <c r="D97" i="8"/>
  <c r="E97" i="8"/>
  <c r="G97" i="8"/>
  <c r="C96" i="8"/>
  <c r="B96" i="8"/>
  <c r="D96" i="8"/>
  <c r="E96" i="8"/>
  <c r="G96" i="8"/>
  <c r="C95" i="8"/>
  <c r="B95" i="8"/>
  <c r="D95" i="8"/>
  <c r="E95" i="8"/>
  <c r="G95" i="8"/>
  <c r="C94" i="8"/>
  <c r="B94" i="8"/>
  <c r="D94" i="8"/>
  <c r="E94" i="8"/>
  <c r="G94" i="8"/>
  <c r="C93" i="8"/>
  <c r="B93" i="8"/>
  <c r="D93" i="8"/>
  <c r="E93" i="8"/>
  <c r="G93" i="8"/>
  <c r="C92" i="8"/>
  <c r="B92" i="8"/>
  <c r="D92" i="8"/>
  <c r="E92" i="8"/>
  <c r="G92" i="8"/>
  <c r="C91" i="8"/>
  <c r="B91" i="8"/>
  <c r="D91" i="8"/>
  <c r="E91" i="8"/>
  <c r="G91" i="8"/>
  <c r="C90" i="8"/>
  <c r="B90" i="8"/>
  <c r="D90" i="8"/>
  <c r="E90" i="8"/>
  <c r="G90" i="8"/>
  <c r="C89" i="8"/>
  <c r="B89" i="8"/>
  <c r="D89" i="8"/>
  <c r="E89" i="8"/>
  <c r="G89" i="8"/>
  <c r="C88" i="8"/>
  <c r="B88" i="8"/>
  <c r="D88" i="8"/>
  <c r="E88" i="8"/>
  <c r="G88" i="8"/>
  <c r="C87" i="8"/>
  <c r="B87" i="8"/>
  <c r="D87" i="8"/>
  <c r="E87" i="8"/>
  <c r="G87" i="8"/>
  <c r="C86" i="8"/>
  <c r="B86" i="8"/>
  <c r="D86" i="8"/>
  <c r="E86" i="8"/>
  <c r="G86" i="8"/>
  <c r="C85" i="8"/>
  <c r="B85" i="8"/>
  <c r="D85" i="8"/>
  <c r="E85" i="8"/>
  <c r="G85" i="8"/>
  <c r="C84" i="8"/>
  <c r="B84" i="8"/>
  <c r="D84" i="8"/>
  <c r="E84" i="8"/>
  <c r="G84" i="8"/>
  <c r="C83" i="8"/>
  <c r="B83" i="8"/>
  <c r="D83" i="8"/>
  <c r="E83" i="8"/>
  <c r="G83" i="8"/>
  <c r="C82" i="8"/>
  <c r="B82" i="8"/>
  <c r="D82" i="8"/>
  <c r="E82" i="8"/>
  <c r="G82" i="8"/>
  <c r="C81" i="8"/>
  <c r="B81" i="8"/>
  <c r="D81" i="8"/>
  <c r="E81" i="8"/>
  <c r="G81" i="8"/>
  <c r="C80" i="8"/>
  <c r="B80" i="8"/>
  <c r="D80" i="8"/>
  <c r="E80" i="8"/>
  <c r="G80" i="8"/>
  <c r="C79" i="8"/>
  <c r="B79" i="8"/>
  <c r="D79" i="8"/>
  <c r="E79" i="8"/>
  <c r="G79" i="8"/>
  <c r="C78" i="8"/>
  <c r="B78" i="8"/>
  <c r="D78" i="8"/>
  <c r="E78" i="8"/>
  <c r="G78" i="8"/>
  <c r="C77" i="8"/>
  <c r="B77" i="8"/>
  <c r="D77" i="8"/>
  <c r="E77" i="8"/>
  <c r="G77" i="8"/>
  <c r="C76" i="8"/>
  <c r="B76" i="8"/>
  <c r="D76" i="8"/>
  <c r="E76" i="8"/>
  <c r="G76" i="8"/>
  <c r="C75" i="8"/>
  <c r="B75" i="8"/>
  <c r="D75" i="8"/>
  <c r="E75" i="8"/>
  <c r="G75" i="8"/>
  <c r="C74" i="8"/>
  <c r="B74" i="8"/>
  <c r="D74" i="8"/>
  <c r="E74" i="8"/>
  <c r="G74" i="8"/>
  <c r="C73" i="8"/>
  <c r="B73" i="8"/>
  <c r="D73" i="8"/>
  <c r="E73" i="8"/>
  <c r="G73" i="8"/>
  <c r="C72" i="8"/>
  <c r="B72" i="8"/>
  <c r="D72" i="8"/>
  <c r="E72" i="8"/>
  <c r="G72" i="8"/>
  <c r="C71" i="8"/>
  <c r="B71" i="8"/>
  <c r="D71" i="8"/>
  <c r="E71" i="8"/>
  <c r="G71" i="8"/>
  <c r="C70" i="8"/>
  <c r="B70" i="8"/>
  <c r="D70" i="8"/>
  <c r="E70" i="8"/>
  <c r="G70" i="8"/>
  <c r="C69" i="8"/>
  <c r="B69" i="8"/>
  <c r="D69" i="8"/>
  <c r="E69" i="8"/>
  <c r="G69" i="8"/>
  <c r="C68" i="8"/>
  <c r="B68" i="8"/>
  <c r="D68" i="8"/>
  <c r="E68" i="8"/>
  <c r="G68" i="8"/>
  <c r="C67" i="8"/>
  <c r="B67" i="8"/>
  <c r="D67" i="8"/>
  <c r="E67" i="8"/>
  <c r="G67" i="8"/>
  <c r="C66" i="8"/>
  <c r="B66" i="8"/>
  <c r="D66" i="8"/>
  <c r="E66" i="8"/>
  <c r="G66" i="8"/>
  <c r="C65" i="8"/>
  <c r="B65" i="8"/>
  <c r="D65" i="8"/>
  <c r="E65" i="8"/>
  <c r="G65" i="8"/>
  <c r="C64" i="8"/>
  <c r="B64" i="8"/>
  <c r="D64" i="8"/>
  <c r="E64" i="8"/>
  <c r="G64" i="8"/>
  <c r="C63" i="8"/>
  <c r="B63" i="8"/>
  <c r="D63" i="8"/>
  <c r="E63" i="8"/>
  <c r="G63" i="8"/>
  <c r="C62" i="8"/>
  <c r="B62" i="8"/>
  <c r="D62" i="8"/>
  <c r="E62" i="8"/>
  <c r="G62" i="8"/>
  <c r="C61" i="8"/>
  <c r="B61" i="8"/>
  <c r="D61" i="8"/>
  <c r="E61" i="8"/>
  <c r="G61" i="8"/>
  <c r="C60" i="8"/>
  <c r="B60" i="8"/>
  <c r="D60" i="8"/>
  <c r="E60" i="8"/>
  <c r="G60" i="8"/>
  <c r="C59" i="8"/>
  <c r="B59" i="8"/>
  <c r="D59" i="8"/>
  <c r="E59" i="8"/>
  <c r="G59" i="8"/>
  <c r="C58" i="8"/>
  <c r="B58" i="8"/>
  <c r="D58" i="8"/>
  <c r="E58" i="8"/>
  <c r="G58" i="8"/>
  <c r="C57" i="8"/>
  <c r="B57" i="8"/>
  <c r="D57" i="8"/>
  <c r="E57" i="8"/>
  <c r="G57" i="8"/>
  <c r="C56" i="8"/>
  <c r="B56" i="8"/>
  <c r="D56" i="8"/>
  <c r="E56" i="8"/>
  <c r="G56" i="8"/>
  <c r="C55" i="8"/>
  <c r="B55" i="8"/>
  <c r="D55" i="8"/>
  <c r="E55" i="8"/>
  <c r="G55" i="8"/>
  <c r="C54" i="8"/>
  <c r="B54" i="8"/>
  <c r="D54" i="8"/>
  <c r="E54" i="8"/>
  <c r="G54" i="8"/>
  <c r="C53" i="8"/>
  <c r="B53" i="8"/>
  <c r="D53" i="8"/>
  <c r="E53" i="8"/>
  <c r="G53" i="8"/>
  <c r="C52" i="8"/>
  <c r="B52" i="8"/>
  <c r="D52" i="8"/>
  <c r="E52" i="8"/>
  <c r="G52" i="8"/>
  <c r="C51" i="8"/>
  <c r="B51" i="8"/>
  <c r="D51" i="8"/>
  <c r="E51" i="8"/>
  <c r="G51" i="8"/>
  <c r="C50" i="8"/>
  <c r="B50" i="8"/>
  <c r="D50" i="8"/>
  <c r="E50" i="8"/>
  <c r="G50" i="8"/>
  <c r="C49" i="8"/>
  <c r="B49" i="8"/>
  <c r="D49" i="8"/>
  <c r="E49" i="8"/>
  <c r="G49" i="8"/>
  <c r="C48" i="8"/>
  <c r="B48" i="8"/>
  <c r="D48" i="8"/>
  <c r="E48" i="8"/>
  <c r="G48" i="8"/>
  <c r="C47" i="8"/>
  <c r="B47" i="8"/>
  <c r="D47" i="8"/>
  <c r="E47" i="8"/>
  <c r="G47" i="8"/>
  <c r="C46" i="8"/>
  <c r="B46" i="8"/>
  <c r="D46" i="8"/>
  <c r="E46" i="8"/>
  <c r="G46" i="8"/>
  <c r="C45" i="8"/>
  <c r="B45" i="8"/>
  <c r="D45" i="8"/>
  <c r="E45" i="8"/>
  <c r="G45" i="8"/>
  <c r="C44" i="8"/>
  <c r="B44" i="8"/>
  <c r="D44" i="8"/>
  <c r="E44" i="8"/>
  <c r="G44" i="8"/>
  <c r="C43" i="8"/>
  <c r="B43" i="8"/>
  <c r="D43" i="8"/>
  <c r="E43" i="8"/>
  <c r="G43" i="8"/>
  <c r="C42" i="8"/>
  <c r="B42" i="8"/>
  <c r="D42" i="8"/>
  <c r="E42" i="8"/>
  <c r="G42" i="8"/>
  <c r="C41" i="8"/>
  <c r="B41" i="8"/>
  <c r="D41" i="8"/>
  <c r="E41" i="8"/>
  <c r="G41" i="8"/>
  <c r="C40" i="8"/>
  <c r="B40" i="8"/>
  <c r="D40" i="8"/>
  <c r="E40" i="8"/>
  <c r="G40" i="8"/>
  <c r="C39" i="8"/>
  <c r="B39" i="8"/>
  <c r="D39" i="8"/>
  <c r="E39" i="8"/>
  <c r="G39" i="8"/>
  <c r="C38" i="8"/>
  <c r="B38" i="8"/>
  <c r="D38" i="8"/>
  <c r="E38" i="8"/>
  <c r="G38" i="8"/>
  <c r="C37" i="8"/>
  <c r="B37" i="8"/>
  <c r="D37" i="8"/>
  <c r="E37" i="8"/>
  <c r="G37" i="8"/>
  <c r="C36" i="8"/>
  <c r="B36" i="8"/>
  <c r="D36" i="8"/>
  <c r="E36" i="8"/>
  <c r="G36" i="8"/>
  <c r="C35" i="8"/>
  <c r="B35" i="8"/>
  <c r="D35" i="8"/>
  <c r="E35" i="8"/>
  <c r="G35" i="8"/>
  <c r="C34" i="8"/>
  <c r="B34" i="8"/>
  <c r="D34" i="8"/>
  <c r="E34" i="8"/>
  <c r="G34" i="8"/>
  <c r="C33" i="8"/>
  <c r="B33" i="8"/>
  <c r="D33" i="8"/>
  <c r="E33" i="8"/>
  <c r="G33" i="8"/>
  <c r="C32" i="8"/>
  <c r="B32" i="8"/>
  <c r="D32" i="8"/>
  <c r="E32" i="8"/>
  <c r="G32" i="8"/>
  <c r="C31" i="8"/>
  <c r="B31" i="8"/>
  <c r="D31" i="8"/>
  <c r="E31" i="8"/>
  <c r="G31" i="8"/>
  <c r="C30" i="8"/>
  <c r="B30" i="8"/>
  <c r="D30" i="8"/>
  <c r="E30" i="8"/>
  <c r="G30" i="8"/>
  <c r="C29" i="8"/>
  <c r="B29" i="8"/>
  <c r="D29" i="8"/>
  <c r="E29" i="8"/>
  <c r="G29" i="8"/>
  <c r="C28" i="8"/>
  <c r="B28" i="8"/>
  <c r="D28" i="8"/>
  <c r="E28" i="8"/>
  <c r="G28" i="8"/>
  <c r="C27" i="8"/>
  <c r="B27" i="8"/>
  <c r="D27" i="8"/>
  <c r="E27" i="8"/>
  <c r="G27" i="8"/>
  <c r="C26" i="8"/>
  <c r="B26" i="8"/>
  <c r="D26" i="8"/>
  <c r="E26" i="8"/>
  <c r="G26" i="8"/>
  <c r="C25" i="8"/>
  <c r="B25" i="8"/>
  <c r="D25" i="8"/>
  <c r="E25" i="8"/>
  <c r="G25" i="8"/>
  <c r="C24" i="8"/>
  <c r="B24" i="8"/>
  <c r="D24" i="8"/>
  <c r="E24" i="8"/>
  <c r="G24" i="8"/>
  <c r="C23" i="8"/>
  <c r="B23" i="8"/>
  <c r="D23" i="8"/>
  <c r="E23" i="8"/>
  <c r="G23" i="8"/>
  <c r="C22" i="8"/>
  <c r="B22" i="8"/>
  <c r="D22" i="8"/>
  <c r="E22" i="8"/>
  <c r="G22" i="8"/>
  <c r="C21" i="8"/>
  <c r="B21" i="8"/>
  <c r="D21" i="8"/>
  <c r="E21" i="8"/>
  <c r="G21" i="8"/>
  <c r="C20" i="8"/>
  <c r="B20" i="8"/>
  <c r="D20" i="8"/>
  <c r="E20" i="8"/>
  <c r="G20" i="8"/>
  <c r="C19" i="8"/>
  <c r="B19" i="8"/>
  <c r="D19" i="8"/>
  <c r="E19" i="8"/>
  <c r="G19" i="8"/>
  <c r="C18" i="8"/>
  <c r="B18" i="8"/>
  <c r="D18" i="8"/>
  <c r="E18" i="8"/>
  <c r="G18" i="8"/>
  <c r="C17" i="8"/>
  <c r="B17" i="8"/>
  <c r="D17" i="8"/>
  <c r="E17" i="8"/>
  <c r="G17" i="8"/>
  <c r="E16" i="8"/>
  <c r="C16" i="8"/>
  <c r="B16" i="8"/>
  <c r="I8" i="8"/>
  <c r="I9" i="8"/>
  <c r="I7" i="8"/>
  <c r="I6" i="8"/>
  <c r="C116" i="7"/>
  <c r="A11" i="7"/>
  <c r="A12" i="7"/>
  <c r="A13" i="7"/>
  <c r="B116" i="7"/>
  <c r="D116" i="7"/>
  <c r="E116" i="7"/>
  <c r="G116" i="7"/>
  <c r="C115" i="7"/>
  <c r="B115" i="7"/>
  <c r="D115" i="7"/>
  <c r="E115" i="7"/>
  <c r="G115" i="7"/>
  <c r="C114" i="7"/>
  <c r="B114" i="7"/>
  <c r="D114" i="7"/>
  <c r="E114" i="7"/>
  <c r="G114" i="7"/>
  <c r="C113" i="7"/>
  <c r="B113" i="7"/>
  <c r="D113" i="7"/>
  <c r="E113" i="7"/>
  <c r="G113" i="7"/>
  <c r="C112" i="7"/>
  <c r="B112" i="7"/>
  <c r="D112" i="7"/>
  <c r="E112" i="7"/>
  <c r="G112" i="7"/>
  <c r="C111" i="7"/>
  <c r="B111" i="7"/>
  <c r="D111" i="7"/>
  <c r="E111" i="7"/>
  <c r="G111" i="7"/>
  <c r="C110" i="7"/>
  <c r="B110" i="7"/>
  <c r="D110" i="7"/>
  <c r="E110" i="7"/>
  <c r="G110" i="7"/>
  <c r="C109" i="7"/>
  <c r="B109" i="7"/>
  <c r="D109" i="7"/>
  <c r="E109" i="7"/>
  <c r="G109" i="7"/>
  <c r="C108" i="7"/>
  <c r="B108" i="7"/>
  <c r="D108" i="7"/>
  <c r="E108" i="7"/>
  <c r="G108" i="7"/>
  <c r="C107" i="7"/>
  <c r="B107" i="7"/>
  <c r="D107" i="7"/>
  <c r="E107" i="7"/>
  <c r="G107" i="7"/>
  <c r="C106" i="7"/>
  <c r="B106" i="7"/>
  <c r="D106" i="7"/>
  <c r="E106" i="7"/>
  <c r="G106" i="7"/>
  <c r="C105" i="7"/>
  <c r="B105" i="7"/>
  <c r="D105" i="7"/>
  <c r="E105" i="7"/>
  <c r="G105" i="7"/>
  <c r="C104" i="7"/>
  <c r="B104" i="7"/>
  <c r="D104" i="7"/>
  <c r="E104" i="7"/>
  <c r="G104" i="7"/>
  <c r="C103" i="7"/>
  <c r="B103" i="7"/>
  <c r="D103" i="7"/>
  <c r="E103" i="7"/>
  <c r="G103" i="7"/>
  <c r="C102" i="7"/>
  <c r="B102" i="7"/>
  <c r="D102" i="7"/>
  <c r="E102" i="7"/>
  <c r="G102" i="7"/>
  <c r="C101" i="7"/>
  <c r="B101" i="7"/>
  <c r="D101" i="7"/>
  <c r="E101" i="7"/>
  <c r="G101" i="7"/>
  <c r="C100" i="7"/>
  <c r="B100" i="7"/>
  <c r="D100" i="7"/>
  <c r="E100" i="7"/>
  <c r="G100" i="7"/>
  <c r="C99" i="7"/>
  <c r="B99" i="7"/>
  <c r="D99" i="7"/>
  <c r="E99" i="7"/>
  <c r="G99" i="7"/>
  <c r="C98" i="7"/>
  <c r="B98" i="7"/>
  <c r="D98" i="7"/>
  <c r="E98" i="7"/>
  <c r="G98" i="7"/>
  <c r="C97" i="7"/>
  <c r="B97" i="7"/>
  <c r="D97" i="7"/>
  <c r="E97" i="7"/>
  <c r="G97" i="7"/>
  <c r="C96" i="7"/>
  <c r="B96" i="7"/>
  <c r="D96" i="7"/>
  <c r="E96" i="7"/>
  <c r="G96" i="7"/>
  <c r="C95" i="7"/>
  <c r="B95" i="7"/>
  <c r="D95" i="7"/>
  <c r="E95" i="7"/>
  <c r="G95" i="7"/>
  <c r="C94" i="7"/>
  <c r="B94" i="7"/>
  <c r="D94" i="7"/>
  <c r="E94" i="7"/>
  <c r="G94" i="7"/>
  <c r="C93" i="7"/>
  <c r="B93" i="7"/>
  <c r="D93" i="7"/>
  <c r="E93" i="7"/>
  <c r="G93" i="7"/>
  <c r="C92" i="7"/>
  <c r="B92" i="7"/>
  <c r="D92" i="7"/>
  <c r="E92" i="7"/>
  <c r="G92" i="7"/>
  <c r="C91" i="7"/>
  <c r="B91" i="7"/>
  <c r="D91" i="7"/>
  <c r="E91" i="7"/>
  <c r="G91" i="7"/>
  <c r="C90" i="7"/>
  <c r="B90" i="7"/>
  <c r="D90" i="7"/>
  <c r="E90" i="7"/>
  <c r="G90" i="7"/>
  <c r="C89" i="7"/>
  <c r="B89" i="7"/>
  <c r="D89" i="7"/>
  <c r="E89" i="7"/>
  <c r="G89" i="7"/>
  <c r="C88" i="7"/>
  <c r="B88" i="7"/>
  <c r="D88" i="7"/>
  <c r="E88" i="7"/>
  <c r="G88" i="7"/>
  <c r="C87" i="7"/>
  <c r="B87" i="7"/>
  <c r="D87" i="7"/>
  <c r="E87" i="7"/>
  <c r="G87" i="7"/>
  <c r="C86" i="7"/>
  <c r="B86" i="7"/>
  <c r="D86" i="7"/>
  <c r="E86" i="7"/>
  <c r="G86" i="7"/>
  <c r="C85" i="7"/>
  <c r="B85" i="7"/>
  <c r="D85" i="7"/>
  <c r="E85" i="7"/>
  <c r="G85" i="7"/>
  <c r="C84" i="7"/>
  <c r="B84" i="7"/>
  <c r="D84" i="7"/>
  <c r="E84" i="7"/>
  <c r="G84" i="7"/>
  <c r="C83" i="7"/>
  <c r="B83" i="7"/>
  <c r="D83" i="7"/>
  <c r="E83" i="7"/>
  <c r="G83" i="7"/>
  <c r="C82" i="7"/>
  <c r="B82" i="7"/>
  <c r="D82" i="7"/>
  <c r="E82" i="7"/>
  <c r="G82" i="7"/>
  <c r="C81" i="7"/>
  <c r="B81" i="7"/>
  <c r="D81" i="7"/>
  <c r="E81" i="7"/>
  <c r="G81" i="7"/>
  <c r="C80" i="7"/>
  <c r="B80" i="7"/>
  <c r="D80" i="7"/>
  <c r="E80" i="7"/>
  <c r="G80" i="7"/>
  <c r="C79" i="7"/>
  <c r="B79" i="7"/>
  <c r="D79" i="7"/>
  <c r="E79" i="7"/>
  <c r="G79" i="7"/>
  <c r="C78" i="7"/>
  <c r="B78" i="7"/>
  <c r="D78" i="7"/>
  <c r="E78" i="7"/>
  <c r="G78" i="7"/>
  <c r="C77" i="7"/>
  <c r="B77" i="7"/>
  <c r="D77" i="7"/>
  <c r="E77" i="7"/>
  <c r="G77" i="7"/>
  <c r="C76" i="7"/>
  <c r="B76" i="7"/>
  <c r="D76" i="7"/>
  <c r="E76" i="7"/>
  <c r="G76" i="7"/>
  <c r="C75" i="7"/>
  <c r="B75" i="7"/>
  <c r="D75" i="7"/>
  <c r="E75" i="7"/>
  <c r="G75" i="7"/>
  <c r="C74" i="7"/>
  <c r="B74" i="7"/>
  <c r="D74" i="7"/>
  <c r="E74" i="7"/>
  <c r="G74" i="7"/>
  <c r="C73" i="7"/>
  <c r="B73" i="7"/>
  <c r="D73" i="7"/>
  <c r="E73" i="7"/>
  <c r="G73" i="7"/>
  <c r="C72" i="7"/>
  <c r="B72" i="7"/>
  <c r="D72" i="7"/>
  <c r="E72" i="7"/>
  <c r="G72" i="7"/>
  <c r="C71" i="7"/>
  <c r="B71" i="7"/>
  <c r="D71" i="7"/>
  <c r="E71" i="7"/>
  <c r="G71" i="7"/>
  <c r="C70" i="7"/>
  <c r="B70" i="7"/>
  <c r="D70" i="7"/>
  <c r="E70" i="7"/>
  <c r="G70" i="7"/>
  <c r="C69" i="7"/>
  <c r="B69" i="7"/>
  <c r="D69" i="7"/>
  <c r="E69" i="7"/>
  <c r="G69" i="7"/>
  <c r="C68" i="7"/>
  <c r="B68" i="7"/>
  <c r="D68" i="7"/>
  <c r="E68" i="7"/>
  <c r="G68" i="7"/>
  <c r="C67" i="7"/>
  <c r="B67" i="7"/>
  <c r="D67" i="7"/>
  <c r="E67" i="7"/>
  <c r="G67" i="7"/>
  <c r="C66" i="7"/>
  <c r="B66" i="7"/>
  <c r="D66" i="7"/>
  <c r="E66" i="7"/>
  <c r="G66" i="7"/>
  <c r="C65" i="7"/>
  <c r="B65" i="7"/>
  <c r="D65" i="7"/>
  <c r="E65" i="7"/>
  <c r="G65" i="7"/>
  <c r="C64" i="7"/>
  <c r="B64" i="7"/>
  <c r="D64" i="7"/>
  <c r="E64" i="7"/>
  <c r="G64" i="7"/>
  <c r="C63" i="7"/>
  <c r="B63" i="7"/>
  <c r="D63" i="7"/>
  <c r="E63" i="7"/>
  <c r="G63" i="7"/>
  <c r="C62" i="7"/>
  <c r="B62" i="7"/>
  <c r="D62" i="7"/>
  <c r="E62" i="7"/>
  <c r="G62" i="7"/>
  <c r="C61" i="7"/>
  <c r="B61" i="7"/>
  <c r="D61" i="7"/>
  <c r="E61" i="7"/>
  <c r="G61" i="7"/>
  <c r="C60" i="7"/>
  <c r="B60" i="7"/>
  <c r="D60" i="7"/>
  <c r="E60" i="7"/>
  <c r="G60" i="7"/>
  <c r="C59" i="7"/>
  <c r="B59" i="7"/>
  <c r="D59" i="7"/>
  <c r="E59" i="7"/>
  <c r="G59" i="7"/>
  <c r="C58" i="7"/>
  <c r="B58" i="7"/>
  <c r="D58" i="7"/>
  <c r="E58" i="7"/>
  <c r="G58" i="7"/>
  <c r="C57" i="7"/>
  <c r="B57" i="7"/>
  <c r="D57" i="7"/>
  <c r="E57" i="7"/>
  <c r="G57" i="7"/>
  <c r="C56" i="7"/>
  <c r="B56" i="7"/>
  <c r="D56" i="7"/>
  <c r="E56" i="7"/>
  <c r="G56" i="7"/>
  <c r="C55" i="7"/>
  <c r="B55" i="7"/>
  <c r="D55" i="7"/>
  <c r="E55" i="7"/>
  <c r="G55" i="7"/>
  <c r="C54" i="7"/>
  <c r="B54" i="7"/>
  <c r="D54" i="7"/>
  <c r="E54" i="7"/>
  <c r="G54" i="7"/>
  <c r="C53" i="7"/>
  <c r="B53" i="7"/>
  <c r="D53" i="7"/>
  <c r="E53" i="7"/>
  <c r="G53" i="7"/>
  <c r="C52" i="7"/>
  <c r="B52" i="7"/>
  <c r="D52" i="7"/>
  <c r="E52" i="7"/>
  <c r="G52" i="7"/>
  <c r="C51" i="7"/>
  <c r="B51" i="7"/>
  <c r="D51" i="7"/>
  <c r="E51" i="7"/>
  <c r="G51" i="7"/>
  <c r="C50" i="7"/>
  <c r="B50" i="7"/>
  <c r="D50" i="7"/>
  <c r="E50" i="7"/>
  <c r="G50" i="7"/>
  <c r="C49" i="7"/>
  <c r="B49" i="7"/>
  <c r="D49" i="7"/>
  <c r="E49" i="7"/>
  <c r="G49" i="7"/>
  <c r="C48" i="7"/>
  <c r="B48" i="7"/>
  <c r="D48" i="7"/>
  <c r="E48" i="7"/>
  <c r="G48" i="7"/>
  <c r="C47" i="7"/>
  <c r="B47" i="7"/>
  <c r="D47" i="7"/>
  <c r="E47" i="7"/>
  <c r="G47" i="7"/>
  <c r="C46" i="7"/>
  <c r="B46" i="7"/>
  <c r="D46" i="7"/>
  <c r="E46" i="7"/>
  <c r="G46" i="7"/>
  <c r="C45" i="7"/>
  <c r="B45" i="7"/>
  <c r="D45" i="7"/>
  <c r="E45" i="7"/>
  <c r="G45" i="7"/>
  <c r="C44" i="7"/>
  <c r="B44" i="7"/>
  <c r="D44" i="7"/>
  <c r="E44" i="7"/>
  <c r="G44" i="7"/>
  <c r="C43" i="7"/>
  <c r="B43" i="7"/>
  <c r="D43" i="7"/>
  <c r="E43" i="7"/>
  <c r="G43" i="7"/>
  <c r="C42" i="7"/>
  <c r="B42" i="7"/>
  <c r="D42" i="7"/>
  <c r="E42" i="7"/>
  <c r="G42" i="7"/>
  <c r="C41" i="7"/>
  <c r="B41" i="7"/>
  <c r="D41" i="7"/>
  <c r="E41" i="7"/>
  <c r="G41" i="7"/>
  <c r="C40" i="7"/>
  <c r="B40" i="7"/>
  <c r="D40" i="7"/>
  <c r="E40" i="7"/>
  <c r="G40" i="7"/>
  <c r="C39" i="7"/>
  <c r="B39" i="7"/>
  <c r="D39" i="7"/>
  <c r="E39" i="7"/>
  <c r="G39" i="7"/>
  <c r="C38" i="7"/>
  <c r="B38" i="7"/>
  <c r="D38" i="7"/>
  <c r="E38" i="7"/>
  <c r="G38" i="7"/>
  <c r="C37" i="7"/>
  <c r="B37" i="7"/>
  <c r="D37" i="7"/>
  <c r="E37" i="7"/>
  <c r="G37" i="7"/>
  <c r="C36" i="7"/>
  <c r="B36" i="7"/>
  <c r="D36" i="7"/>
  <c r="E36" i="7"/>
  <c r="G36" i="7"/>
  <c r="C35" i="7"/>
  <c r="B35" i="7"/>
  <c r="D35" i="7"/>
  <c r="E35" i="7"/>
  <c r="G35" i="7"/>
  <c r="C34" i="7"/>
  <c r="B34" i="7"/>
  <c r="D34" i="7"/>
  <c r="E34" i="7"/>
  <c r="G34" i="7"/>
  <c r="C33" i="7"/>
  <c r="B33" i="7"/>
  <c r="D33" i="7"/>
  <c r="E33" i="7"/>
  <c r="G33" i="7"/>
  <c r="C32" i="7"/>
  <c r="B32" i="7"/>
  <c r="D32" i="7"/>
  <c r="E32" i="7"/>
  <c r="G32" i="7"/>
  <c r="C31" i="7"/>
  <c r="B31" i="7"/>
  <c r="D31" i="7"/>
  <c r="E31" i="7"/>
  <c r="G31" i="7"/>
  <c r="C30" i="7"/>
  <c r="B30" i="7"/>
  <c r="D30" i="7"/>
  <c r="E30" i="7"/>
  <c r="G30" i="7"/>
  <c r="C29" i="7"/>
  <c r="B29" i="7"/>
  <c r="D29" i="7"/>
  <c r="E29" i="7"/>
  <c r="G29" i="7"/>
  <c r="C28" i="7"/>
  <c r="B28" i="7"/>
  <c r="D28" i="7"/>
  <c r="E28" i="7"/>
  <c r="G28" i="7"/>
  <c r="C27" i="7"/>
  <c r="B27" i="7"/>
  <c r="D27" i="7"/>
  <c r="E27" i="7"/>
  <c r="G27" i="7"/>
  <c r="C26" i="7"/>
  <c r="B26" i="7"/>
  <c r="D26" i="7"/>
  <c r="E26" i="7"/>
  <c r="G26" i="7"/>
  <c r="C25" i="7"/>
  <c r="B25" i="7"/>
  <c r="D25" i="7"/>
  <c r="E25" i="7"/>
  <c r="G25" i="7"/>
  <c r="C24" i="7"/>
  <c r="B24" i="7"/>
  <c r="D24" i="7"/>
  <c r="E24" i="7"/>
  <c r="G24" i="7"/>
  <c r="C23" i="7"/>
  <c r="B23" i="7"/>
  <c r="D23" i="7"/>
  <c r="E23" i="7"/>
  <c r="G23" i="7"/>
  <c r="C22" i="7"/>
  <c r="B22" i="7"/>
  <c r="D22" i="7"/>
  <c r="E22" i="7"/>
  <c r="G22" i="7"/>
  <c r="C21" i="7"/>
  <c r="B21" i="7"/>
  <c r="D21" i="7"/>
  <c r="E21" i="7"/>
  <c r="G21" i="7"/>
  <c r="C20" i="7"/>
  <c r="B20" i="7"/>
  <c r="D20" i="7"/>
  <c r="E20" i="7"/>
  <c r="G20" i="7"/>
  <c r="C19" i="7"/>
  <c r="B19" i="7"/>
  <c r="D19" i="7"/>
  <c r="E19" i="7"/>
  <c r="G19" i="7"/>
  <c r="C18" i="7"/>
  <c r="B18" i="7"/>
  <c r="D18" i="7"/>
  <c r="E18" i="7"/>
  <c r="G18" i="7"/>
  <c r="C17" i="7"/>
  <c r="B17" i="7"/>
  <c r="D17" i="7"/>
  <c r="E17" i="7"/>
  <c r="G17" i="7"/>
  <c r="E16" i="7"/>
  <c r="C16" i="7"/>
  <c r="B16" i="7"/>
  <c r="I8" i="7"/>
  <c r="I9" i="7"/>
  <c r="L6" i="7"/>
  <c r="M6" i="7"/>
  <c r="N6" i="7"/>
  <c r="O6" i="7"/>
  <c r="L7" i="7"/>
  <c r="M7" i="7"/>
  <c r="N7" i="7"/>
  <c r="O7" i="7"/>
  <c r="L8" i="7"/>
  <c r="M8" i="7"/>
  <c r="N8" i="7"/>
  <c r="O8" i="7"/>
  <c r="L9" i="7"/>
  <c r="M9" i="7"/>
  <c r="N9" i="7"/>
  <c r="O9" i="7"/>
  <c r="L10" i="7"/>
  <c r="M10" i="7"/>
  <c r="N10" i="7"/>
  <c r="O10" i="7"/>
  <c r="L11" i="7"/>
  <c r="M11" i="7"/>
  <c r="N11" i="7"/>
  <c r="O11" i="7"/>
  <c r="L12" i="7"/>
  <c r="M12" i="7"/>
  <c r="N12" i="7"/>
  <c r="O12" i="7"/>
  <c r="L13" i="7"/>
  <c r="M13" i="7"/>
  <c r="N13" i="7"/>
  <c r="O13" i="7"/>
  <c r="L14" i="7"/>
  <c r="M14" i="7"/>
  <c r="N14" i="7"/>
  <c r="O14" i="7"/>
  <c r="L15" i="7"/>
  <c r="M15" i="7"/>
  <c r="N15" i="7"/>
  <c r="O15" i="7"/>
  <c r="I7" i="7"/>
  <c r="I6" i="7"/>
  <c r="C17" i="6"/>
  <c r="A11" i="6"/>
  <c r="A12" i="6"/>
  <c r="B17" i="6"/>
  <c r="D17" i="6"/>
  <c r="E17" i="6"/>
  <c r="G17" i="6"/>
  <c r="C18" i="6"/>
  <c r="B18" i="6"/>
  <c r="D18" i="6"/>
  <c r="E18" i="6"/>
  <c r="G18" i="6"/>
  <c r="C19" i="6"/>
  <c r="A13" i="6"/>
  <c r="B19" i="6"/>
  <c r="D19" i="6"/>
  <c r="E19" i="6"/>
  <c r="G19" i="6"/>
  <c r="C20" i="6"/>
  <c r="B20" i="6"/>
  <c r="D20" i="6"/>
  <c r="E20" i="6"/>
  <c r="G20" i="6"/>
  <c r="C21" i="6"/>
  <c r="B21" i="6"/>
  <c r="D21" i="6"/>
  <c r="E21" i="6"/>
  <c r="G21" i="6"/>
  <c r="C22" i="6"/>
  <c r="B22" i="6"/>
  <c r="D22" i="6"/>
  <c r="E22" i="6"/>
  <c r="G22" i="6"/>
  <c r="C23" i="6"/>
  <c r="B23" i="6"/>
  <c r="D23" i="6"/>
  <c r="E23" i="6"/>
  <c r="G23" i="6"/>
  <c r="C24" i="6"/>
  <c r="B24" i="6"/>
  <c r="D24" i="6"/>
  <c r="E24" i="6"/>
  <c r="G24" i="6"/>
  <c r="C25" i="6"/>
  <c r="B25" i="6"/>
  <c r="D25" i="6"/>
  <c r="E25" i="6"/>
  <c r="G25" i="6"/>
  <c r="C26" i="6"/>
  <c r="B26" i="6"/>
  <c r="D26" i="6"/>
  <c r="E26" i="6"/>
  <c r="G26" i="6"/>
  <c r="C27" i="6"/>
  <c r="B27" i="6"/>
  <c r="D27" i="6"/>
  <c r="E27" i="6"/>
  <c r="G27" i="6"/>
  <c r="C28" i="6"/>
  <c r="B28" i="6"/>
  <c r="D28" i="6"/>
  <c r="E28" i="6"/>
  <c r="G28" i="6"/>
  <c r="C29" i="6"/>
  <c r="B29" i="6"/>
  <c r="D29" i="6"/>
  <c r="E29" i="6"/>
  <c r="G29" i="6"/>
  <c r="C30" i="6"/>
  <c r="B30" i="6"/>
  <c r="D30" i="6"/>
  <c r="E30" i="6"/>
  <c r="G30" i="6"/>
  <c r="C31" i="6"/>
  <c r="B31" i="6"/>
  <c r="D31" i="6"/>
  <c r="E31" i="6"/>
  <c r="G31" i="6"/>
  <c r="C32" i="6"/>
  <c r="B32" i="6"/>
  <c r="D32" i="6"/>
  <c r="E32" i="6"/>
  <c r="G32" i="6"/>
  <c r="C33" i="6"/>
  <c r="B33" i="6"/>
  <c r="D33" i="6"/>
  <c r="E33" i="6"/>
  <c r="G33" i="6"/>
  <c r="C34" i="6"/>
  <c r="B34" i="6"/>
  <c r="D34" i="6"/>
  <c r="E34" i="6"/>
  <c r="G34" i="6"/>
  <c r="C35" i="6"/>
  <c r="B35" i="6"/>
  <c r="D35" i="6"/>
  <c r="E35" i="6"/>
  <c r="G35" i="6"/>
  <c r="C36" i="6"/>
  <c r="B36" i="6"/>
  <c r="D36" i="6"/>
  <c r="E36" i="6"/>
  <c r="G36" i="6"/>
  <c r="C37" i="6"/>
  <c r="B37" i="6"/>
  <c r="D37" i="6"/>
  <c r="E37" i="6"/>
  <c r="G37" i="6"/>
  <c r="C38" i="6"/>
  <c r="B38" i="6"/>
  <c r="D38" i="6"/>
  <c r="E38" i="6"/>
  <c r="G38" i="6"/>
  <c r="C39" i="6"/>
  <c r="B39" i="6"/>
  <c r="D39" i="6"/>
  <c r="E39" i="6"/>
  <c r="G39" i="6"/>
  <c r="C40" i="6"/>
  <c r="B40" i="6"/>
  <c r="D40" i="6"/>
  <c r="E40" i="6"/>
  <c r="G40" i="6"/>
  <c r="C41" i="6"/>
  <c r="B41" i="6"/>
  <c r="D41" i="6"/>
  <c r="E41" i="6"/>
  <c r="G41" i="6"/>
  <c r="C42" i="6"/>
  <c r="B42" i="6"/>
  <c r="D42" i="6"/>
  <c r="E42" i="6"/>
  <c r="G42" i="6"/>
  <c r="C43" i="6"/>
  <c r="B43" i="6"/>
  <c r="D43" i="6"/>
  <c r="E43" i="6"/>
  <c r="G43" i="6"/>
  <c r="C44" i="6"/>
  <c r="B44" i="6"/>
  <c r="D44" i="6"/>
  <c r="E44" i="6"/>
  <c r="G44" i="6"/>
  <c r="C45" i="6"/>
  <c r="B45" i="6"/>
  <c r="D45" i="6"/>
  <c r="E45" i="6"/>
  <c r="G45" i="6"/>
  <c r="C46" i="6"/>
  <c r="B46" i="6"/>
  <c r="D46" i="6"/>
  <c r="E46" i="6"/>
  <c r="G46" i="6"/>
  <c r="C47" i="6"/>
  <c r="B47" i="6"/>
  <c r="D47" i="6"/>
  <c r="E47" i="6"/>
  <c r="G47" i="6"/>
  <c r="C48" i="6"/>
  <c r="B48" i="6"/>
  <c r="D48" i="6"/>
  <c r="E48" i="6"/>
  <c r="G48" i="6"/>
  <c r="C49" i="6"/>
  <c r="B49" i="6"/>
  <c r="D49" i="6"/>
  <c r="E49" i="6"/>
  <c r="G49" i="6"/>
  <c r="C50" i="6"/>
  <c r="B50" i="6"/>
  <c r="D50" i="6"/>
  <c r="E50" i="6"/>
  <c r="G50" i="6"/>
  <c r="C51" i="6"/>
  <c r="B51" i="6"/>
  <c r="D51" i="6"/>
  <c r="E51" i="6"/>
  <c r="G51" i="6"/>
  <c r="C52" i="6"/>
  <c r="B52" i="6"/>
  <c r="D52" i="6"/>
  <c r="E52" i="6"/>
  <c r="G52" i="6"/>
  <c r="C53" i="6"/>
  <c r="B53" i="6"/>
  <c r="D53" i="6"/>
  <c r="E53" i="6"/>
  <c r="G53" i="6"/>
  <c r="C54" i="6"/>
  <c r="B54" i="6"/>
  <c r="D54" i="6"/>
  <c r="E54" i="6"/>
  <c r="G54" i="6"/>
  <c r="C55" i="6"/>
  <c r="B55" i="6"/>
  <c r="D55" i="6"/>
  <c r="E55" i="6"/>
  <c r="G55" i="6"/>
  <c r="C56" i="6"/>
  <c r="B56" i="6"/>
  <c r="D56" i="6"/>
  <c r="E56" i="6"/>
  <c r="G56" i="6"/>
  <c r="C57" i="6"/>
  <c r="B57" i="6"/>
  <c r="D57" i="6"/>
  <c r="E57" i="6"/>
  <c r="G57" i="6"/>
  <c r="C58" i="6"/>
  <c r="B58" i="6"/>
  <c r="D58" i="6"/>
  <c r="E58" i="6"/>
  <c r="G58" i="6"/>
  <c r="C59" i="6"/>
  <c r="B59" i="6"/>
  <c r="D59" i="6"/>
  <c r="E59" i="6"/>
  <c r="G59" i="6"/>
  <c r="C60" i="6"/>
  <c r="B60" i="6"/>
  <c r="D60" i="6"/>
  <c r="E60" i="6"/>
  <c r="G60" i="6"/>
  <c r="C61" i="6"/>
  <c r="B61" i="6"/>
  <c r="D61" i="6"/>
  <c r="E61" i="6"/>
  <c r="G61" i="6"/>
  <c r="C62" i="6"/>
  <c r="B62" i="6"/>
  <c r="D62" i="6"/>
  <c r="E62" i="6"/>
  <c r="G62" i="6"/>
  <c r="C63" i="6"/>
  <c r="B63" i="6"/>
  <c r="D63" i="6"/>
  <c r="E63" i="6"/>
  <c r="G63" i="6"/>
  <c r="C64" i="6"/>
  <c r="B64" i="6"/>
  <c r="D64" i="6"/>
  <c r="E64" i="6"/>
  <c r="G64" i="6"/>
  <c r="C65" i="6"/>
  <c r="B65" i="6"/>
  <c r="D65" i="6"/>
  <c r="E65" i="6"/>
  <c r="G65" i="6"/>
  <c r="C66" i="6"/>
  <c r="B66" i="6"/>
  <c r="D66" i="6"/>
  <c r="E66" i="6"/>
  <c r="G66" i="6"/>
  <c r="C67" i="6"/>
  <c r="B67" i="6"/>
  <c r="D67" i="6"/>
  <c r="E67" i="6"/>
  <c r="G67" i="6"/>
  <c r="C68" i="6"/>
  <c r="B68" i="6"/>
  <c r="D68" i="6"/>
  <c r="E68" i="6"/>
  <c r="G68" i="6"/>
  <c r="C69" i="6"/>
  <c r="B69" i="6"/>
  <c r="D69" i="6"/>
  <c r="E69" i="6"/>
  <c r="G69" i="6"/>
  <c r="C70" i="6"/>
  <c r="B70" i="6"/>
  <c r="D70" i="6"/>
  <c r="E70" i="6"/>
  <c r="G70" i="6"/>
  <c r="C71" i="6"/>
  <c r="B71" i="6"/>
  <c r="D71" i="6"/>
  <c r="E71" i="6"/>
  <c r="G71" i="6"/>
  <c r="C72" i="6"/>
  <c r="B72" i="6"/>
  <c r="D72" i="6"/>
  <c r="E72" i="6"/>
  <c r="G72" i="6"/>
  <c r="C73" i="6"/>
  <c r="B73" i="6"/>
  <c r="D73" i="6"/>
  <c r="E73" i="6"/>
  <c r="G73" i="6"/>
  <c r="C74" i="6"/>
  <c r="B74" i="6"/>
  <c r="D74" i="6"/>
  <c r="E74" i="6"/>
  <c r="G74" i="6"/>
  <c r="C75" i="6"/>
  <c r="B75" i="6"/>
  <c r="D75" i="6"/>
  <c r="E75" i="6"/>
  <c r="G75" i="6"/>
  <c r="C76" i="6"/>
  <c r="B76" i="6"/>
  <c r="D76" i="6"/>
  <c r="E76" i="6"/>
  <c r="G76" i="6"/>
  <c r="C77" i="6"/>
  <c r="B77" i="6"/>
  <c r="D77" i="6"/>
  <c r="E77" i="6"/>
  <c r="G77" i="6"/>
  <c r="C78" i="6"/>
  <c r="B78" i="6"/>
  <c r="D78" i="6"/>
  <c r="E78" i="6"/>
  <c r="G78" i="6"/>
  <c r="C79" i="6"/>
  <c r="B79" i="6"/>
  <c r="D79" i="6"/>
  <c r="E79" i="6"/>
  <c r="G79" i="6"/>
  <c r="C80" i="6"/>
  <c r="B80" i="6"/>
  <c r="D80" i="6"/>
  <c r="E80" i="6"/>
  <c r="G80" i="6"/>
  <c r="C81" i="6"/>
  <c r="B81" i="6"/>
  <c r="D81" i="6"/>
  <c r="E81" i="6"/>
  <c r="G81" i="6"/>
  <c r="C82" i="6"/>
  <c r="B82" i="6"/>
  <c r="D82" i="6"/>
  <c r="E82" i="6"/>
  <c r="G82" i="6"/>
  <c r="C83" i="6"/>
  <c r="B83" i="6"/>
  <c r="D83" i="6"/>
  <c r="E83" i="6"/>
  <c r="G83" i="6"/>
  <c r="C84" i="6"/>
  <c r="B84" i="6"/>
  <c r="D84" i="6"/>
  <c r="E84" i="6"/>
  <c r="G84" i="6"/>
  <c r="C85" i="6"/>
  <c r="B85" i="6"/>
  <c r="D85" i="6"/>
  <c r="E85" i="6"/>
  <c r="G85" i="6"/>
  <c r="C86" i="6"/>
  <c r="B86" i="6"/>
  <c r="D86" i="6"/>
  <c r="E86" i="6"/>
  <c r="G86" i="6"/>
  <c r="C87" i="6"/>
  <c r="B87" i="6"/>
  <c r="D87" i="6"/>
  <c r="E87" i="6"/>
  <c r="G87" i="6"/>
  <c r="C88" i="6"/>
  <c r="B88" i="6"/>
  <c r="D88" i="6"/>
  <c r="E88" i="6"/>
  <c r="G88" i="6"/>
  <c r="C89" i="6"/>
  <c r="B89" i="6"/>
  <c r="D89" i="6"/>
  <c r="E89" i="6"/>
  <c r="G89" i="6"/>
  <c r="C90" i="6"/>
  <c r="B90" i="6"/>
  <c r="D90" i="6"/>
  <c r="E90" i="6"/>
  <c r="G90" i="6"/>
  <c r="C91" i="6"/>
  <c r="B91" i="6"/>
  <c r="D91" i="6"/>
  <c r="E91" i="6"/>
  <c r="G91" i="6"/>
  <c r="C92" i="6"/>
  <c r="B92" i="6"/>
  <c r="D92" i="6"/>
  <c r="E92" i="6"/>
  <c r="G92" i="6"/>
  <c r="C93" i="6"/>
  <c r="B93" i="6"/>
  <c r="D93" i="6"/>
  <c r="E93" i="6"/>
  <c r="G93" i="6"/>
  <c r="C94" i="6"/>
  <c r="B94" i="6"/>
  <c r="D94" i="6"/>
  <c r="E94" i="6"/>
  <c r="G94" i="6"/>
  <c r="C95" i="6"/>
  <c r="B95" i="6"/>
  <c r="D95" i="6"/>
  <c r="E95" i="6"/>
  <c r="G95" i="6"/>
  <c r="C96" i="6"/>
  <c r="B96" i="6"/>
  <c r="D96" i="6"/>
  <c r="E96" i="6"/>
  <c r="G96" i="6"/>
  <c r="C97" i="6"/>
  <c r="B97" i="6"/>
  <c r="D97" i="6"/>
  <c r="E97" i="6"/>
  <c r="G97" i="6"/>
  <c r="C98" i="6"/>
  <c r="B98" i="6"/>
  <c r="D98" i="6"/>
  <c r="E98" i="6"/>
  <c r="G98" i="6"/>
  <c r="C99" i="6"/>
  <c r="B99" i="6"/>
  <c r="D99" i="6"/>
  <c r="E99" i="6"/>
  <c r="G99" i="6"/>
  <c r="C100" i="6"/>
  <c r="B100" i="6"/>
  <c r="D100" i="6"/>
  <c r="E100" i="6"/>
  <c r="G100" i="6"/>
  <c r="C101" i="6"/>
  <c r="B101" i="6"/>
  <c r="D101" i="6"/>
  <c r="E101" i="6"/>
  <c r="G101" i="6"/>
  <c r="C102" i="6"/>
  <c r="B102" i="6"/>
  <c r="D102" i="6"/>
  <c r="E102" i="6"/>
  <c r="G102" i="6"/>
  <c r="C103" i="6"/>
  <c r="B103" i="6"/>
  <c r="D103" i="6"/>
  <c r="E103" i="6"/>
  <c r="G103" i="6"/>
  <c r="C104" i="6"/>
  <c r="B104" i="6"/>
  <c r="D104" i="6"/>
  <c r="E104" i="6"/>
  <c r="G104" i="6"/>
  <c r="C105" i="6"/>
  <c r="B105" i="6"/>
  <c r="D105" i="6"/>
  <c r="E105" i="6"/>
  <c r="G105" i="6"/>
  <c r="C106" i="6"/>
  <c r="B106" i="6"/>
  <c r="D106" i="6"/>
  <c r="E106" i="6"/>
  <c r="G106" i="6"/>
  <c r="C107" i="6"/>
  <c r="B107" i="6"/>
  <c r="D107" i="6"/>
  <c r="E107" i="6"/>
  <c r="G107" i="6"/>
  <c r="C108" i="6"/>
  <c r="B108" i="6"/>
  <c r="D108" i="6"/>
  <c r="E108" i="6"/>
  <c r="G108" i="6"/>
  <c r="C109" i="6"/>
  <c r="B109" i="6"/>
  <c r="D109" i="6"/>
  <c r="E109" i="6"/>
  <c r="G109" i="6"/>
  <c r="C110" i="6"/>
  <c r="B110" i="6"/>
  <c r="D110" i="6"/>
  <c r="E110" i="6"/>
  <c r="G110" i="6"/>
  <c r="C111" i="6"/>
  <c r="B111" i="6"/>
  <c r="D111" i="6"/>
  <c r="E111" i="6"/>
  <c r="G111" i="6"/>
  <c r="C112" i="6"/>
  <c r="B112" i="6"/>
  <c r="D112" i="6"/>
  <c r="E112" i="6"/>
  <c r="G112" i="6"/>
  <c r="C113" i="6"/>
  <c r="B113" i="6"/>
  <c r="D113" i="6"/>
  <c r="E113" i="6"/>
  <c r="G113" i="6"/>
  <c r="C114" i="6"/>
  <c r="B114" i="6"/>
  <c r="D114" i="6"/>
  <c r="E114" i="6"/>
  <c r="G114" i="6"/>
  <c r="C115" i="6"/>
  <c r="B115" i="6"/>
  <c r="D115" i="6"/>
  <c r="E115" i="6"/>
  <c r="G115" i="6"/>
  <c r="C116" i="6"/>
  <c r="B116" i="6"/>
  <c r="D116" i="6"/>
  <c r="E116" i="6"/>
  <c r="G116" i="6"/>
  <c r="I8" i="6"/>
  <c r="I9" i="6"/>
  <c r="L6" i="6"/>
  <c r="M6" i="6"/>
  <c r="N6" i="6"/>
  <c r="O6" i="6"/>
  <c r="L7" i="6"/>
  <c r="M7" i="6"/>
  <c r="N7" i="6"/>
  <c r="O7" i="6"/>
  <c r="L8" i="6"/>
  <c r="M8" i="6"/>
  <c r="N8" i="6"/>
  <c r="O8" i="6"/>
  <c r="L9" i="6"/>
  <c r="M9" i="6"/>
  <c r="N9" i="6"/>
  <c r="O9" i="6"/>
  <c r="L10" i="6"/>
  <c r="M10" i="6"/>
  <c r="N10" i="6"/>
  <c r="O10" i="6"/>
  <c r="L11" i="6"/>
  <c r="M11" i="6"/>
  <c r="N11" i="6"/>
  <c r="O11" i="6"/>
  <c r="L12" i="6"/>
  <c r="M12" i="6"/>
  <c r="N12" i="6"/>
  <c r="O12" i="6"/>
  <c r="L13" i="6"/>
  <c r="M13" i="6"/>
  <c r="N13" i="6"/>
  <c r="O13" i="6"/>
  <c r="L14" i="6"/>
  <c r="M14" i="6"/>
  <c r="N14" i="6"/>
  <c r="O14" i="6"/>
  <c r="L15" i="6"/>
  <c r="M15" i="6"/>
  <c r="N15" i="6"/>
  <c r="O15" i="6"/>
  <c r="I7" i="6"/>
  <c r="I6" i="6"/>
  <c r="C16" i="6"/>
  <c r="E16" i="6"/>
  <c r="B16" i="6"/>
</calcChain>
</file>

<file path=xl/sharedStrings.xml><?xml version="1.0" encoding="utf-8"?>
<sst xmlns="http://schemas.openxmlformats.org/spreadsheetml/2006/main" count="171" uniqueCount="28">
  <si>
    <t>Variable</t>
  </si>
  <si>
    <t>Min</t>
  </si>
  <si>
    <t>Max</t>
  </si>
  <si>
    <t>Price</t>
  </si>
  <si>
    <t>Market Proportion</t>
  </si>
  <si>
    <t>Market Size</t>
  </si>
  <si>
    <t>Fixed Cost</t>
  </si>
  <si>
    <t>Simulation</t>
  </si>
  <si>
    <t>Distribution</t>
  </si>
  <si>
    <t>Discrete</t>
  </si>
  <si>
    <t>Normal</t>
  </si>
  <si>
    <t>Mean</t>
  </si>
  <si>
    <t>Stdev</t>
  </si>
  <si>
    <t>Uniform</t>
  </si>
  <si>
    <t>Net Return</t>
  </si>
  <si>
    <t>Cumulated 
Probabilities</t>
  </si>
  <si>
    <t>Variable Cost 
Per Unit</t>
  </si>
  <si>
    <t>stdev</t>
  </si>
  <si>
    <t>min</t>
  </si>
  <si>
    <t>max</t>
  </si>
  <si>
    <t>Bin</t>
  </si>
  <si>
    <t>From</t>
  </si>
  <si>
    <t>To</t>
  </si>
  <si>
    <t>Count</t>
  </si>
  <si>
    <t>Cumulative</t>
  </si>
  <si>
    <t>GENERATE 
RANDOM</t>
  </si>
  <si>
    <t>GENERATE
RANDOM</t>
  </si>
  <si>
    <t>DETERMINISTIC
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</si>
</sst>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#,##0.00\ &quot;€&quot;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164" fontId="0" fillId="0" borderId="0" xfId="0" applyNumberFormat="1"/>
    <xf numFmtId="9" fontId="0" fillId="0" borderId="0" xfId="1" applyFont="1"/>
    <xf numFmtId="1" fontId="0" fillId="0" borderId="0" xfId="0" applyNumberFormat="1"/>
    <xf numFmtId="164" fontId="2" fillId="0" borderId="0" xfId="0" applyNumberFormat="1" applyFont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0" fontId="2" fillId="0" borderId="1" xfId="0" applyFont="1" applyBorder="1"/>
    <xf numFmtId="9" fontId="2" fillId="0" borderId="7" xfId="1" applyFont="1" applyBorder="1"/>
    <xf numFmtId="1" fontId="2" fillId="0" borderId="7" xfId="0" applyNumberFormat="1" applyFont="1" applyBorder="1"/>
    <xf numFmtId="164" fontId="2" fillId="0" borderId="7" xfId="0" applyNumberFormat="1" applyFont="1" applyBorder="1" applyAlignment="1">
      <alignment wrapText="1"/>
    </xf>
    <xf numFmtId="164" fontId="2" fillId="0" borderId="2" xfId="0" applyNumberFormat="1" applyFont="1" applyBorder="1"/>
    <xf numFmtId="0" fontId="2" fillId="0" borderId="3" xfId="0" applyFont="1" applyBorder="1"/>
    <xf numFmtId="9" fontId="0" fillId="0" borderId="0" xfId="1" applyFont="1" applyBorder="1"/>
    <xf numFmtId="1" fontId="0" fillId="0" borderId="0" xfId="0" applyNumberFormat="1" applyBorder="1"/>
    <xf numFmtId="164" fontId="0" fillId="0" borderId="0" xfId="0" applyNumberFormat="1" applyBorder="1"/>
    <xf numFmtId="0" fontId="2" fillId="0" borderId="3" xfId="0" applyFont="1" applyBorder="1" applyAlignment="1">
      <alignment wrapText="1"/>
    </xf>
    <xf numFmtId="2" fontId="0" fillId="0" borderId="3" xfId="0" applyNumberFormat="1" applyBorder="1"/>
    <xf numFmtId="2" fontId="0" fillId="0" borderId="5" xfId="0" applyNumberFormat="1" applyBorder="1"/>
    <xf numFmtId="9" fontId="0" fillId="0" borderId="8" xfId="1" applyFont="1" applyBorder="1"/>
    <xf numFmtId="1" fontId="0" fillId="0" borderId="8" xfId="0" applyNumberFormat="1" applyBorder="1"/>
    <xf numFmtId="164" fontId="0" fillId="0" borderId="8" xfId="0" applyNumberFormat="1" applyBorder="1"/>
    <xf numFmtId="164" fontId="2" fillId="0" borderId="7" xfId="0" applyNumberFormat="1" applyFont="1" applyBorder="1"/>
    <xf numFmtId="0" fontId="2" fillId="0" borderId="7" xfId="0" applyFont="1" applyBorder="1"/>
    <xf numFmtId="1" fontId="0" fillId="0" borderId="4" xfId="0" applyNumberFormat="1" applyBorder="1"/>
    <xf numFmtId="1" fontId="0" fillId="0" borderId="6" xfId="0" applyNumberFormat="1" applyBorder="1"/>
    <xf numFmtId="0" fontId="2" fillId="0" borderId="0" xfId="0" applyFont="1" applyBorder="1"/>
    <xf numFmtId="0" fontId="0" fillId="0" borderId="0" xfId="0" applyBorder="1"/>
    <xf numFmtId="0" fontId="2" fillId="0" borderId="2" xfId="0" applyFont="1" applyFill="1" applyBorder="1"/>
    <xf numFmtId="0" fontId="2" fillId="0" borderId="5" xfId="0" applyFont="1" applyBorder="1"/>
    <xf numFmtId="0" fontId="0" fillId="0" borderId="3" xfId="0" applyBorder="1" applyAlignment="1">
      <alignment wrapText="1"/>
    </xf>
    <xf numFmtId="9" fontId="0" fillId="0" borderId="0" xfId="1" applyFont="1" applyBorder="1" applyAlignment="1">
      <alignment wrapText="1"/>
    </xf>
    <xf numFmtId="164" fontId="0" fillId="0" borderId="4" xfId="0" applyNumberFormat="1" applyBorder="1" applyAlignment="1">
      <alignment wrapText="1"/>
    </xf>
    <xf numFmtId="9" fontId="2" fillId="0" borderId="0" xfId="1" applyFont="1" applyBorder="1"/>
    <xf numFmtId="1" fontId="2" fillId="0" borderId="0" xfId="0" applyNumberFormat="1" applyFont="1" applyBorder="1"/>
    <xf numFmtId="164" fontId="2" fillId="0" borderId="0" xfId="0" applyNumberFormat="1" applyFont="1" applyBorder="1" applyAlignment="1">
      <alignment wrapText="1"/>
    </xf>
    <xf numFmtId="164" fontId="2" fillId="0" borderId="0" xfId="0" applyNumberFormat="1" applyFont="1" applyBorder="1"/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165" fontId="0" fillId="0" borderId="0" xfId="0" applyNumberFormat="1"/>
    <xf numFmtId="165" fontId="2" fillId="0" borderId="7" xfId="0" applyNumberFormat="1" applyFont="1" applyBorder="1"/>
    <xf numFmtId="165" fontId="0" fillId="0" borderId="0" xfId="0" applyNumberFormat="1" applyBorder="1"/>
    <xf numFmtId="165" fontId="0" fillId="0" borderId="8" xfId="0" applyNumberFormat="1" applyBorder="1"/>
    <xf numFmtId="165" fontId="0" fillId="0" borderId="2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165" fontId="2" fillId="0" borderId="2" xfId="0" applyNumberFormat="1" applyFont="1" applyBorder="1"/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Final!$N$5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Final!$M$6:$M$15</c:f>
              <c:numCache>
                <c:formatCode>_([$€-2]\ * #,##0.00_);_([$€-2]\ * \(#,##0.00\);_([$€-2]\ * "-"??_);_(@_)</c:formatCode>
                <c:ptCount val="10"/>
                <c:pt idx="0">
                  <c:v>-2638.00220784361</c:v>
                </c:pt>
                <c:pt idx="1">
                  <c:v>-1765.099396816961</c:v>
                </c:pt>
                <c:pt idx="2">
                  <c:v>-892.1965857903137</c:v>
                </c:pt>
                <c:pt idx="3">
                  <c:v>-19.29377476366562</c:v>
                </c:pt>
                <c:pt idx="4">
                  <c:v>853.609036262982</c:v>
                </c:pt>
                <c:pt idx="5">
                  <c:v>1726.511847289629</c:v>
                </c:pt>
                <c:pt idx="6">
                  <c:v>2599.414658316277</c:v>
                </c:pt>
                <c:pt idx="7">
                  <c:v>3472.317469342926</c:v>
                </c:pt>
                <c:pt idx="8">
                  <c:v>4345.220280369573</c:v>
                </c:pt>
                <c:pt idx="9">
                  <c:v>5218.123091396221</c:v>
                </c:pt>
              </c:numCache>
            </c:numRef>
          </c:cat>
          <c:val>
            <c:numRef>
              <c:f>Final!$N$6:$N$15</c:f>
              <c:numCache>
                <c:formatCode>0</c:formatCode>
                <c:ptCount val="10"/>
                <c:pt idx="0">
                  <c:v>1.0</c:v>
                </c:pt>
                <c:pt idx="1">
                  <c:v>4.0</c:v>
                </c:pt>
                <c:pt idx="2">
                  <c:v>17.0</c:v>
                </c:pt>
                <c:pt idx="3">
                  <c:v>21.0</c:v>
                </c:pt>
                <c:pt idx="4">
                  <c:v>9.0</c:v>
                </c:pt>
                <c:pt idx="5">
                  <c:v>15.0</c:v>
                </c:pt>
                <c:pt idx="6">
                  <c:v>13.0</c:v>
                </c:pt>
                <c:pt idx="7">
                  <c:v>9.0</c:v>
                </c:pt>
                <c:pt idx="8">
                  <c:v>6.0</c:v>
                </c:pt>
                <c:pt idx="9">
                  <c:v>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59386032"/>
        <c:axId val="-259384672"/>
      </c:barChart>
      <c:catAx>
        <c:axId val="-259386032"/>
        <c:scaling>
          <c:orientation val="minMax"/>
        </c:scaling>
        <c:delete val="0"/>
        <c:axPos val="b"/>
        <c:numFmt formatCode="_([$€-2]\ * #,##0.00_);_([$€-2]\ * \(#,##0.00\);_([$€-2]\ 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9384672"/>
        <c:crosses val="autoZero"/>
        <c:auto val="1"/>
        <c:lblAlgn val="ctr"/>
        <c:lblOffset val="100"/>
        <c:noMultiLvlLbl val="0"/>
      </c:catAx>
      <c:valAx>
        <c:axId val="-2593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59386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 Risk Profile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Final!$O$5</c:f>
              <c:strCache>
                <c:ptCount val="1"/>
                <c:pt idx="0">
                  <c:v>Cumulative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Final!$M$6:$M$15</c:f>
              <c:numCache>
                <c:formatCode>_([$€-2]\ * #,##0.00_);_([$€-2]\ * \(#,##0.00\);_([$€-2]\ * "-"??_);_(@_)</c:formatCode>
                <c:ptCount val="10"/>
                <c:pt idx="0">
                  <c:v>-2638.00220784361</c:v>
                </c:pt>
                <c:pt idx="1">
                  <c:v>-1765.099396816961</c:v>
                </c:pt>
                <c:pt idx="2">
                  <c:v>-892.1965857903137</c:v>
                </c:pt>
                <c:pt idx="3">
                  <c:v>-19.29377476366562</c:v>
                </c:pt>
                <c:pt idx="4">
                  <c:v>853.609036262982</c:v>
                </c:pt>
                <c:pt idx="5">
                  <c:v>1726.511847289629</c:v>
                </c:pt>
                <c:pt idx="6">
                  <c:v>2599.414658316277</c:v>
                </c:pt>
                <c:pt idx="7">
                  <c:v>3472.317469342926</c:v>
                </c:pt>
                <c:pt idx="8">
                  <c:v>4345.220280369573</c:v>
                </c:pt>
                <c:pt idx="9">
                  <c:v>5218.123091396221</c:v>
                </c:pt>
              </c:numCache>
            </c:numRef>
          </c:xVal>
          <c:yVal>
            <c:numRef>
              <c:f>Final!$O$6:$O$15</c:f>
              <c:numCache>
                <c:formatCode>0</c:formatCode>
                <c:ptCount val="10"/>
                <c:pt idx="0">
                  <c:v>1.0</c:v>
                </c:pt>
                <c:pt idx="1">
                  <c:v>5.0</c:v>
                </c:pt>
                <c:pt idx="2">
                  <c:v>22.0</c:v>
                </c:pt>
                <c:pt idx="3">
                  <c:v>43.0</c:v>
                </c:pt>
                <c:pt idx="4">
                  <c:v>52.0</c:v>
                </c:pt>
                <c:pt idx="5">
                  <c:v>67.0</c:v>
                </c:pt>
                <c:pt idx="6">
                  <c:v>80.0</c:v>
                </c:pt>
                <c:pt idx="7">
                  <c:v>89.0</c:v>
                </c:pt>
                <c:pt idx="8">
                  <c:v>95.0</c:v>
                </c:pt>
                <c:pt idx="9">
                  <c:v>100.0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28352608"/>
        <c:axId val="-328350976"/>
      </c:scatterChart>
      <c:valAx>
        <c:axId val="-32835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28350976"/>
        <c:crosses val="autoZero"/>
        <c:crossBetween val="midCat"/>
      </c:valAx>
      <c:valAx>
        <c:axId val="-32835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328352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806450</xdr:colOff>
      <xdr:row>2</xdr:row>
      <xdr:rowOff>336550</xdr:rowOff>
    </xdr:from>
    <xdr:to>
      <xdr:col>21</xdr:col>
      <xdr:colOff>425450</xdr:colOff>
      <xdr:row>14</xdr:row>
      <xdr:rowOff>196850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15</xdr:row>
      <xdr:rowOff>146050</xdr:rowOff>
    </xdr:from>
    <xdr:to>
      <xdr:col>15</xdr:col>
      <xdr:colOff>787400</xdr:colOff>
      <xdr:row>37</xdr:row>
      <xdr:rowOff>50800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8"/>
  <sheetViews>
    <sheetView workbookViewId="0">
      <selection activeCell="G22" sqref="G22"/>
    </sheetView>
  </sheetViews>
  <sheetFormatPr baseColWidth="10" defaultRowHeight="16" x14ac:dyDescent="0.2"/>
  <cols>
    <col min="1" max="1" width="11.5" bestFit="1" customWidth="1"/>
    <col min="2" max="2" width="16.6640625" style="2" bestFit="1" customWidth="1"/>
    <col min="3" max="3" width="10.83203125" style="3" bestFit="1" customWidth="1"/>
    <col min="4" max="4" width="13.6640625" style="1" customWidth="1"/>
    <col min="5" max="5" width="12" style="1" customWidth="1"/>
    <col min="6" max="6" width="10.83203125" style="1" customWidth="1"/>
    <col min="7" max="7" width="18.33203125" style="1" customWidth="1"/>
    <col min="9" max="9" width="11.5" bestFit="1" customWidth="1"/>
    <col min="12" max="13" width="12.5" customWidth="1"/>
  </cols>
  <sheetData>
    <row r="2" spans="1:14" ht="17" thickBot="1" x14ac:dyDescent="0.25"/>
    <row r="3" spans="1:14" ht="32" x14ac:dyDescent="0.2">
      <c r="A3" s="10" t="s">
        <v>0</v>
      </c>
      <c r="B3" s="11" t="s">
        <v>4</v>
      </c>
      <c r="C3" s="12" t="s">
        <v>5</v>
      </c>
      <c r="D3" s="13" t="s">
        <v>16</v>
      </c>
      <c r="E3" s="14" t="s">
        <v>6</v>
      </c>
      <c r="F3" s="4"/>
    </row>
    <row r="4" spans="1:14" x14ac:dyDescent="0.2">
      <c r="A4" s="15" t="s">
        <v>8</v>
      </c>
      <c r="B4" s="16" t="s">
        <v>9</v>
      </c>
      <c r="C4" s="17" t="s">
        <v>10</v>
      </c>
      <c r="D4" s="18" t="s">
        <v>13</v>
      </c>
      <c r="E4" s="7" t="s">
        <v>10</v>
      </c>
    </row>
    <row r="5" spans="1:14" x14ac:dyDescent="0.2">
      <c r="A5" s="15"/>
      <c r="B5" s="16"/>
      <c r="C5" s="17"/>
      <c r="D5" s="18"/>
      <c r="E5" s="7"/>
    </row>
    <row r="6" spans="1:14" x14ac:dyDescent="0.2">
      <c r="A6" s="15"/>
      <c r="B6" s="16"/>
      <c r="C6" s="17"/>
      <c r="D6" s="18"/>
      <c r="E6" s="7"/>
    </row>
    <row r="7" spans="1:14" x14ac:dyDescent="0.2">
      <c r="A7" s="15"/>
      <c r="B7" s="16"/>
      <c r="C7" s="17"/>
      <c r="D7" s="18"/>
      <c r="E7" s="7"/>
    </row>
    <row r="8" spans="1:14" x14ac:dyDescent="0.2">
      <c r="A8" s="15"/>
      <c r="B8" s="16"/>
      <c r="C8" s="17"/>
      <c r="D8" s="18"/>
      <c r="E8" s="7"/>
    </row>
    <row r="9" spans="1:14" x14ac:dyDescent="0.2">
      <c r="A9" s="19"/>
      <c r="B9" s="16"/>
      <c r="C9" s="17"/>
      <c r="D9" s="18"/>
      <c r="E9" s="7"/>
    </row>
    <row r="10" spans="1:14" x14ac:dyDescent="0.2">
      <c r="A10" s="20"/>
      <c r="B10" s="16"/>
      <c r="C10" s="17"/>
      <c r="D10" s="18"/>
      <c r="E10" s="7"/>
    </row>
    <row r="11" spans="1:14" x14ac:dyDescent="0.2">
      <c r="A11" s="20"/>
      <c r="B11" s="16"/>
      <c r="C11" s="17"/>
      <c r="D11" s="18"/>
      <c r="E11" s="7"/>
    </row>
    <row r="12" spans="1:14" x14ac:dyDescent="0.2">
      <c r="A12" s="20"/>
      <c r="B12" s="16"/>
      <c r="C12" s="17"/>
      <c r="D12" s="18"/>
      <c r="E12" s="7"/>
    </row>
    <row r="13" spans="1:14" ht="17" thickBot="1" x14ac:dyDescent="0.25">
      <c r="A13" s="21"/>
      <c r="B13" s="22"/>
      <c r="C13" s="23"/>
      <c r="D13" s="24"/>
      <c r="E13" s="9"/>
    </row>
    <row r="16" spans="1:14" x14ac:dyDescent="0.2">
      <c r="A16" s="29"/>
      <c r="B16" s="36"/>
      <c r="C16" s="37"/>
      <c r="D16" s="38"/>
      <c r="E16" s="39"/>
      <c r="F16" s="39"/>
      <c r="G16" s="39"/>
      <c r="N16" s="3"/>
    </row>
    <row r="17" spans="1:7" x14ac:dyDescent="0.2">
      <c r="A17" s="40"/>
      <c r="B17" s="34"/>
      <c r="C17" s="34"/>
      <c r="D17" s="34"/>
      <c r="E17" s="34"/>
      <c r="F17" s="34"/>
      <c r="G17" s="41"/>
    </row>
    <row r="18" spans="1:7" x14ac:dyDescent="0.2">
      <c r="A18" s="30"/>
      <c r="B18" s="16"/>
      <c r="C18" s="17"/>
      <c r="D18" s="18"/>
      <c r="E18" s="18"/>
      <c r="F18" s="18"/>
      <c r="G18" s="18"/>
    </row>
    <row r="19" spans="1:7" x14ac:dyDescent="0.2">
      <c r="A19" s="30"/>
      <c r="B19" s="16"/>
      <c r="C19" s="17"/>
      <c r="D19" s="18"/>
      <c r="E19" s="18"/>
      <c r="F19" s="18"/>
      <c r="G19" s="18"/>
    </row>
    <row r="20" spans="1:7" x14ac:dyDescent="0.2">
      <c r="A20" s="30"/>
      <c r="B20" s="16"/>
      <c r="C20" s="17"/>
      <c r="D20" s="18"/>
      <c r="E20" s="18"/>
      <c r="F20" s="18"/>
      <c r="G20" s="18"/>
    </row>
    <row r="21" spans="1:7" x14ac:dyDescent="0.2">
      <c r="A21" s="30"/>
      <c r="B21" s="16"/>
      <c r="C21" s="17"/>
      <c r="D21" s="18"/>
      <c r="E21" s="18"/>
      <c r="F21" s="18"/>
      <c r="G21" s="18"/>
    </row>
    <row r="22" spans="1:7" x14ac:dyDescent="0.2">
      <c r="A22" s="30"/>
      <c r="B22" s="16"/>
      <c r="C22" s="17"/>
      <c r="D22" s="18"/>
      <c r="E22" s="18"/>
      <c r="F22" s="18"/>
      <c r="G22" s="18"/>
    </row>
    <row r="23" spans="1:7" x14ac:dyDescent="0.2">
      <c r="A23" s="30"/>
      <c r="B23" s="16"/>
      <c r="C23" s="17"/>
      <c r="D23" s="18"/>
      <c r="E23" s="18"/>
      <c r="F23" s="18"/>
      <c r="G23" s="18"/>
    </row>
    <row r="24" spans="1:7" x14ac:dyDescent="0.2">
      <c r="A24" s="30"/>
      <c r="B24" s="16"/>
      <c r="C24" s="17"/>
      <c r="D24" s="18"/>
      <c r="E24" s="18"/>
      <c r="F24" s="18"/>
      <c r="G24" s="18"/>
    </row>
    <row r="25" spans="1:7" x14ac:dyDescent="0.2">
      <c r="A25" s="30"/>
      <c r="B25" s="16"/>
      <c r="C25" s="17"/>
      <c r="D25" s="18"/>
      <c r="E25" s="18"/>
      <c r="F25" s="18"/>
      <c r="G25" s="18"/>
    </row>
    <row r="26" spans="1:7" x14ac:dyDescent="0.2">
      <c r="A26" s="30"/>
      <c r="B26" s="16"/>
      <c r="C26" s="17"/>
      <c r="D26" s="18"/>
      <c r="E26" s="18"/>
      <c r="F26" s="18"/>
      <c r="G26" s="18"/>
    </row>
    <row r="27" spans="1:7" x14ac:dyDescent="0.2">
      <c r="A27" s="30"/>
      <c r="B27" s="16"/>
      <c r="C27" s="17"/>
      <c r="D27" s="18"/>
      <c r="E27" s="18"/>
      <c r="F27" s="18"/>
      <c r="G27" s="18"/>
    </row>
    <row r="28" spans="1:7" x14ac:dyDescent="0.2">
      <c r="A28" s="30"/>
      <c r="B28" s="16"/>
      <c r="C28" s="17"/>
      <c r="D28" s="18"/>
      <c r="E28" s="18"/>
      <c r="F28" s="18"/>
      <c r="G28" s="18"/>
    </row>
    <row r="29" spans="1:7" x14ac:dyDescent="0.2">
      <c r="A29" s="30"/>
      <c r="B29" s="16"/>
      <c r="C29" s="17"/>
      <c r="D29" s="18"/>
      <c r="E29" s="18"/>
      <c r="F29" s="18"/>
      <c r="G29" s="18"/>
    </row>
    <row r="30" spans="1:7" x14ac:dyDescent="0.2">
      <c r="A30" s="30"/>
      <c r="B30" s="16"/>
      <c r="C30" s="17"/>
      <c r="D30" s="18"/>
      <c r="E30" s="18"/>
      <c r="F30" s="18"/>
      <c r="G30" s="18"/>
    </row>
    <row r="31" spans="1:7" x14ac:dyDescent="0.2">
      <c r="A31" s="30"/>
      <c r="B31" s="16"/>
      <c r="C31" s="17"/>
      <c r="D31" s="18"/>
      <c r="E31" s="18"/>
      <c r="F31" s="18"/>
      <c r="G31" s="18"/>
    </row>
    <row r="32" spans="1:7" x14ac:dyDescent="0.2">
      <c r="A32" s="30"/>
      <c r="B32" s="16"/>
      <c r="C32" s="17"/>
      <c r="D32" s="18"/>
      <c r="E32" s="18"/>
      <c r="F32" s="18"/>
      <c r="G32" s="18"/>
    </row>
    <row r="33" spans="1:7" x14ac:dyDescent="0.2">
      <c r="A33" s="30"/>
      <c r="B33" s="16"/>
      <c r="C33" s="17"/>
      <c r="D33" s="18"/>
      <c r="E33" s="18"/>
      <c r="F33" s="18"/>
      <c r="G33" s="18"/>
    </row>
    <row r="34" spans="1:7" x14ac:dyDescent="0.2">
      <c r="A34" s="30"/>
      <c r="B34" s="16"/>
      <c r="C34" s="17"/>
      <c r="D34" s="18"/>
      <c r="E34" s="18"/>
      <c r="F34" s="18"/>
      <c r="G34" s="18"/>
    </row>
    <row r="35" spans="1:7" x14ac:dyDescent="0.2">
      <c r="A35" s="30"/>
      <c r="B35" s="16"/>
      <c r="C35" s="17"/>
      <c r="D35" s="18"/>
      <c r="E35" s="18"/>
      <c r="F35" s="18"/>
      <c r="G35" s="18"/>
    </row>
    <row r="36" spans="1:7" x14ac:dyDescent="0.2">
      <c r="A36" s="30"/>
      <c r="B36" s="16"/>
      <c r="C36" s="17"/>
      <c r="D36" s="18"/>
      <c r="E36" s="18"/>
      <c r="F36" s="18"/>
      <c r="G36" s="18"/>
    </row>
    <row r="37" spans="1:7" x14ac:dyDescent="0.2">
      <c r="A37" s="30"/>
      <c r="B37" s="16"/>
      <c r="C37" s="17"/>
      <c r="D37" s="18"/>
      <c r="E37" s="18"/>
      <c r="F37" s="18"/>
      <c r="G37" s="18"/>
    </row>
    <row r="38" spans="1:7" x14ac:dyDescent="0.2">
      <c r="A38" s="30"/>
      <c r="B38" s="16"/>
      <c r="C38" s="17"/>
      <c r="D38" s="18"/>
      <c r="E38" s="18"/>
      <c r="F38" s="18"/>
      <c r="G38" s="18"/>
    </row>
    <row r="39" spans="1:7" x14ac:dyDescent="0.2">
      <c r="A39" s="30"/>
      <c r="B39" s="16"/>
      <c r="C39" s="17"/>
      <c r="D39" s="18"/>
      <c r="E39" s="18"/>
      <c r="F39" s="18"/>
      <c r="G39" s="18"/>
    </row>
    <row r="40" spans="1:7" x14ac:dyDescent="0.2">
      <c r="A40" s="30"/>
      <c r="B40" s="16"/>
      <c r="C40" s="17"/>
      <c r="D40" s="18"/>
      <c r="E40" s="18"/>
      <c r="F40" s="18"/>
      <c r="G40" s="18"/>
    </row>
    <row r="41" spans="1:7" x14ac:dyDescent="0.2">
      <c r="A41" s="30"/>
      <c r="B41" s="16"/>
      <c r="C41" s="17"/>
      <c r="D41" s="18"/>
      <c r="E41" s="18"/>
      <c r="F41" s="18"/>
      <c r="G41" s="18"/>
    </row>
    <row r="42" spans="1:7" x14ac:dyDescent="0.2">
      <c r="A42" s="30"/>
      <c r="B42" s="16"/>
      <c r="C42" s="17"/>
      <c r="D42" s="18"/>
      <c r="E42" s="18"/>
      <c r="F42" s="18"/>
      <c r="G42" s="18"/>
    </row>
    <row r="43" spans="1:7" x14ac:dyDescent="0.2">
      <c r="A43" s="30"/>
      <c r="B43" s="16"/>
      <c r="C43" s="17"/>
      <c r="D43" s="18"/>
      <c r="E43" s="18"/>
      <c r="F43" s="18"/>
      <c r="G43" s="18"/>
    </row>
    <row r="44" spans="1:7" x14ac:dyDescent="0.2">
      <c r="A44" s="30"/>
      <c r="B44" s="16"/>
      <c r="C44" s="17"/>
      <c r="D44" s="18"/>
      <c r="E44" s="18"/>
      <c r="F44" s="18"/>
      <c r="G44" s="18"/>
    </row>
    <row r="45" spans="1:7" x14ac:dyDescent="0.2">
      <c r="A45" s="30"/>
      <c r="B45" s="16"/>
      <c r="C45" s="17"/>
      <c r="D45" s="18"/>
      <c r="E45" s="18"/>
      <c r="F45" s="18"/>
      <c r="G45" s="18"/>
    </row>
    <row r="46" spans="1:7" x14ac:dyDescent="0.2">
      <c r="A46" s="30"/>
      <c r="B46" s="16"/>
      <c r="C46" s="17"/>
      <c r="D46" s="18"/>
      <c r="E46" s="18"/>
      <c r="F46" s="18"/>
      <c r="G46" s="18"/>
    </row>
    <row r="47" spans="1:7" x14ac:dyDescent="0.2">
      <c r="A47" s="30"/>
      <c r="B47" s="16"/>
      <c r="C47" s="17"/>
      <c r="D47" s="18"/>
      <c r="E47" s="18"/>
      <c r="F47" s="18"/>
      <c r="G47" s="18"/>
    </row>
    <row r="48" spans="1:7" x14ac:dyDescent="0.2">
      <c r="A48" s="30"/>
      <c r="B48" s="16"/>
      <c r="C48" s="17"/>
      <c r="D48" s="18"/>
      <c r="E48" s="18"/>
      <c r="F48" s="18"/>
      <c r="G48" s="18"/>
    </row>
    <row r="49" spans="1:7" x14ac:dyDescent="0.2">
      <c r="A49" s="30"/>
      <c r="B49" s="16"/>
      <c r="C49" s="17"/>
      <c r="D49" s="18"/>
      <c r="E49" s="18"/>
      <c r="F49" s="18"/>
      <c r="G49" s="18"/>
    </row>
    <row r="50" spans="1:7" x14ac:dyDescent="0.2">
      <c r="A50" s="30"/>
      <c r="B50" s="16"/>
      <c r="C50" s="17"/>
      <c r="D50" s="18"/>
      <c r="E50" s="18"/>
      <c r="F50" s="18"/>
      <c r="G50" s="18"/>
    </row>
    <row r="51" spans="1:7" x14ac:dyDescent="0.2">
      <c r="A51" s="30"/>
      <c r="B51" s="16"/>
      <c r="C51" s="17"/>
      <c r="D51" s="18"/>
      <c r="E51" s="18"/>
      <c r="F51" s="18"/>
      <c r="G51" s="18"/>
    </row>
    <row r="52" spans="1:7" x14ac:dyDescent="0.2">
      <c r="A52" s="30"/>
      <c r="B52" s="16"/>
      <c r="C52" s="17"/>
      <c r="D52" s="18"/>
      <c r="E52" s="18"/>
      <c r="F52" s="18"/>
      <c r="G52" s="18"/>
    </row>
    <row r="53" spans="1:7" x14ac:dyDescent="0.2">
      <c r="A53" s="30"/>
      <c r="B53" s="16"/>
      <c r="C53" s="17"/>
      <c r="D53" s="18"/>
      <c r="E53" s="18"/>
      <c r="F53" s="18"/>
      <c r="G53" s="18"/>
    </row>
    <row r="54" spans="1:7" x14ac:dyDescent="0.2">
      <c r="A54" s="30"/>
      <c r="B54" s="16"/>
      <c r="C54" s="17"/>
      <c r="D54" s="18"/>
      <c r="E54" s="18"/>
      <c r="F54" s="18"/>
      <c r="G54" s="18"/>
    </row>
    <row r="55" spans="1:7" x14ac:dyDescent="0.2">
      <c r="A55" s="30"/>
      <c r="B55" s="16"/>
      <c r="C55" s="17"/>
      <c r="D55" s="18"/>
      <c r="E55" s="18"/>
      <c r="F55" s="18"/>
      <c r="G55" s="18"/>
    </row>
    <row r="56" spans="1:7" x14ac:dyDescent="0.2">
      <c r="A56" s="30"/>
      <c r="B56" s="16"/>
      <c r="C56" s="17"/>
      <c r="D56" s="18"/>
      <c r="E56" s="18"/>
      <c r="F56" s="18"/>
      <c r="G56" s="18"/>
    </row>
    <row r="57" spans="1:7" x14ac:dyDescent="0.2">
      <c r="A57" s="30"/>
      <c r="B57" s="16"/>
      <c r="C57" s="17"/>
      <c r="D57" s="18"/>
      <c r="E57" s="18"/>
      <c r="F57" s="18"/>
      <c r="G57" s="18"/>
    </row>
    <row r="58" spans="1:7" x14ac:dyDescent="0.2">
      <c r="A58" s="30"/>
      <c r="B58" s="16"/>
      <c r="C58" s="17"/>
      <c r="D58" s="18"/>
      <c r="E58" s="18"/>
      <c r="F58" s="18"/>
      <c r="G58" s="18"/>
    </row>
    <row r="59" spans="1:7" x14ac:dyDescent="0.2">
      <c r="A59" s="30"/>
      <c r="B59" s="16"/>
      <c r="C59" s="17"/>
      <c r="D59" s="18"/>
      <c r="E59" s="18"/>
      <c r="F59" s="18"/>
      <c r="G59" s="18"/>
    </row>
    <row r="60" spans="1:7" x14ac:dyDescent="0.2">
      <c r="A60" s="30"/>
      <c r="B60" s="16"/>
      <c r="C60" s="17"/>
      <c r="D60" s="18"/>
      <c r="E60" s="18"/>
      <c r="F60" s="18"/>
      <c r="G60" s="18"/>
    </row>
    <row r="61" spans="1:7" x14ac:dyDescent="0.2">
      <c r="A61" s="30"/>
      <c r="B61" s="16"/>
      <c r="C61" s="17"/>
      <c r="D61" s="18"/>
      <c r="E61" s="18"/>
      <c r="F61" s="18"/>
      <c r="G61" s="18"/>
    </row>
    <row r="62" spans="1:7" x14ac:dyDescent="0.2">
      <c r="A62" s="30"/>
      <c r="B62" s="16"/>
      <c r="C62" s="17"/>
      <c r="D62" s="18"/>
      <c r="E62" s="18"/>
      <c r="F62" s="18"/>
      <c r="G62" s="18"/>
    </row>
    <row r="63" spans="1:7" x14ac:dyDescent="0.2">
      <c r="A63" s="30"/>
      <c r="B63" s="16"/>
      <c r="C63" s="17"/>
      <c r="D63" s="18"/>
      <c r="E63" s="18"/>
      <c r="F63" s="18"/>
      <c r="G63" s="18"/>
    </row>
    <row r="64" spans="1:7" x14ac:dyDescent="0.2">
      <c r="A64" s="30"/>
      <c r="B64" s="16"/>
      <c r="C64" s="17"/>
      <c r="D64" s="18"/>
      <c r="E64" s="18"/>
      <c r="F64" s="18"/>
      <c r="G64" s="18"/>
    </row>
    <row r="65" spans="1:7" x14ac:dyDescent="0.2">
      <c r="A65" s="30"/>
      <c r="B65" s="16"/>
      <c r="C65" s="17"/>
      <c r="D65" s="18"/>
      <c r="E65" s="18"/>
      <c r="F65" s="18"/>
      <c r="G65" s="18"/>
    </row>
    <row r="66" spans="1:7" x14ac:dyDescent="0.2">
      <c r="A66" s="30"/>
      <c r="B66" s="16"/>
      <c r="C66" s="17"/>
      <c r="D66" s="18"/>
      <c r="E66" s="18"/>
      <c r="F66" s="18"/>
      <c r="G66" s="18"/>
    </row>
    <row r="67" spans="1:7" x14ac:dyDescent="0.2">
      <c r="A67" s="30"/>
      <c r="B67" s="16"/>
      <c r="C67" s="17"/>
      <c r="D67" s="18"/>
      <c r="E67" s="18"/>
      <c r="F67" s="18"/>
      <c r="G67" s="18"/>
    </row>
    <row r="68" spans="1:7" x14ac:dyDescent="0.2">
      <c r="A68" s="30"/>
      <c r="B68" s="16"/>
      <c r="C68" s="17"/>
      <c r="D68" s="18"/>
      <c r="E68" s="18"/>
      <c r="F68" s="18"/>
      <c r="G68" s="18"/>
    </row>
    <row r="69" spans="1:7" x14ac:dyDescent="0.2">
      <c r="A69" s="30"/>
      <c r="B69" s="16"/>
      <c r="C69" s="17"/>
      <c r="D69" s="18"/>
      <c r="E69" s="18"/>
      <c r="F69" s="18"/>
      <c r="G69" s="18"/>
    </row>
    <row r="70" spans="1:7" x14ac:dyDescent="0.2">
      <c r="A70" s="30"/>
      <c r="B70" s="16"/>
      <c r="C70" s="17"/>
      <c r="D70" s="18"/>
      <c r="E70" s="18"/>
      <c r="F70" s="18"/>
      <c r="G70" s="18"/>
    </row>
    <row r="71" spans="1:7" x14ac:dyDescent="0.2">
      <c r="A71" s="30"/>
      <c r="B71" s="16"/>
      <c r="C71" s="17"/>
      <c r="D71" s="18"/>
      <c r="E71" s="18"/>
      <c r="F71" s="18"/>
      <c r="G71" s="18"/>
    </row>
    <row r="72" spans="1:7" x14ac:dyDescent="0.2">
      <c r="A72" s="30"/>
      <c r="B72" s="16"/>
      <c r="C72" s="17"/>
      <c r="D72" s="18"/>
      <c r="E72" s="18"/>
      <c r="F72" s="18"/>
      <c r="G72" s="18"/>
    </row>
    <row r="73" spans="1:7" x14ac:dyDescent="0.2">
      <c r="A73" s="30"/>
      <c r="B73" s="16"/>
      <c r="C73" s="17"/>
      <c r="D73" s="18"/>
      <c r="E73" s="18"/>
      <c r="F73" s="18"/>
      <c r="G73" s="18"/>
    </row>
    <row r="74" spans="1:7" x14ac:dyDescent="0.2">
      <c r="A74" s="30"/>
      <c r="B74" s="16"/>
      <c r="C74" s="17"/>
      <c r="D74" s="18"/>
      <c r="E74" s="18"/>
      <c r="F74" s="18"/>
      <c r="G74" s="18"/>
    </row>
    <row r="75" spans="1:7" x14ac:dyDescent="0.2">
      <c r="A75" s="30"/>
      <c r="B75" s="16"/>
      <c r="C75" s="17"/>
      <c r="D75" s="18"/>
      <c r="E75" s="18"/>
      <c r="F75" s="18"/>
      <c r="G75" s="18"/>
    </row>
    <row r="76" spans="1:7" x14ac:dyDescent="0.2">
      <c r="A76" s="30"/>
      <c r="B76" s="16"/>
      <c r="C76" s="17"/>
      <c r="D76" s="18"/>
      <c r="E76" s="18"/>
      <c r="F76" s="18"/>
      <c r="G76" s="18"/>
    </row>
    <row r="77" spans="1:7" x14ac:dyDescent="0.2">
      <c r="A77" s="30"/>
      <c r="B77" s="16"/>
      <c r="C77" s="17"/>
      <c r="D77" s="18"/>
      <c r="E77" s="18"/>
      <c r="F77" s="18"/>
      <c r="G77" s="18"/>
    </row>
    <row r="78" spans="1:7" x14ac:dyDescent="0.2">
      <c r="A78" s="30"/>
      <c r="B78" s="16"/>
      <c r="C78" s="17"/>
      <c r="D78" s="18"/>
      <c r="E78" s="18"/>
      <c r="F78" s="18"/>
      <c r="G78" s="18"/>
    </row>
    <row r="79" spans="1:7" x14ac:dyDescent="0.2">
      <c r="A79" s="30"/>
      <c r="B79" s="16"/>
      <c r="C79" s="17"/>
      <c r="D79" s="18"/>
      <c r="E79" s="18"/>
      <c r="F79" s="18"/>
      <c r="G79" s="18"/>
    </row>
    <row r="80" spans="1:7" x14ac:dyDescent="0.2">
      <c r="A80" s="30"/>
      <c r="B80" s="16"/>
      <c r="C80" s="17"/>
      <c r="D80" s="18"/>
      <c r="E80" s="18"/>
      <c r="F80" s="18"/>
      <c r="G80" s="18"/>
    </row>
    <row r="81" spans="1:7" x14ac:dyDescent="0.2">
      <c r="A81" s="30"/>
      <c r="B81" s="16"/>
      <c r="C81" s="17"/>
      <c r="D81" s="18"/>
      <c r="E81" s="18"/>
      <c r="F81" s="18"/>
      <c r="G81" s="18"/>
    </row>
    <row r="82" spans="1:7" x14ac:dyDescent="0.2">
      <c r="A82" s="30"/>
      <c r="B82" s="16"/>
      <c r="C82" s="17"/>
      <c r="D82" s="18"/>
      <c r="E82" s="18"/>
      <c r="F82" s="18"/>
      <c r="G82" s="18"/>
    </row>
    <row r="83" spans="1:7" x14ac:dyDescent="0.2">
      <c r="A83" s="30"/>
      <c r="B83" s="16"/>
      <c r="C83" s="17"/>
      <c r="D83" s="18"/>
      <c r="E83" s="18"/>
      <c r="F83" s="18"/>
      <c r="G83" s="18"/>
    </row>
    <row r="84" spans="1:7" x14ac:dyDescent="0.2">
      <c r="A84" s="30"/>
      <c r="B84" s="16"/>
      <c r="C84" s="17"/>
      <c r="D84" s="18"/>
      <c r="E84" s="18"/>
      <c r="F84" s="18"/>
      <c r="G84" s="18"/>
    </row>
    <row r="85" spans="1:7" x14ac:dyDescent="0.2">
      <c r="A85" s="30"/>
      <c r="B85" s="16"/>
      <c r="C85" s="17"/>
      <c r="D85" s="18"/>
      <c r="E85" s="18"/>
      <c r="F85" s="18"/>
      <c r="G85" s="18"/>
    </row>
    <row r="86" spans="1:7" x14ac:dyDescent="0.2">
      <c r="A86" s="30"/>
      <c r="B86" s="16"/>
      <c r="C86" s="17"/>
      <c r="D86" s="18"/>
      <c r="E86" s="18"/>
      <c r="F86" s="18"/>
      <c r="G86" s="18"/>
    </row>
    <row r="87" spans="1:7" x14ac:dyDescent="0.2">
      <c r="A87" s="30"/>
      <c r="B87" s="16"/>
      <c r="C87" s="17"/>
      <c r="D87" s="18"/>
      <c r="E87" s="18"/>
      <c r="F87" s="18"/>
      <c r="G87" s="18"/>
    </row>
    <row r="88" spans="1:7" x14ac:dyDescent="0.2">
      <c r="A88" s="30"/>
      <c r="B88" s="16"/>
      <c r="C88" s="17"/>
      <c r="D88" s="18"/>
      <c r="E88" s="18"/>
      <c r="F88" s="18"/>
      <c r="G88" s="18"/>
    </row>
    <row r="89" spans="1:7" x14ac:dyDescent="0.2">
      <c r="A89" s="30"/>
      <c r="B89" s="16"/>
      <c r="C89" s="17"/>
      <c r="D89" s="18"/>
      <c r="E89" s="18"/>
      <c r="F89" s="18"/>
      <c r="G89" s="18"/>
    </row>
    <row r="90" spans="1:7" x14ac:dyDescent="0.2">
      <c r="A90" s="30"/>
      <c r="B90" s="16"/>
      <c r="C90" s="17"/>
      <c r="D90" s="18"/>
      <c r="E90" s="18"/>
      <c r="F90" s="18"/>
      <c r="G90" s="18"/>
    </row>
    <row r="91" spans="1:7" x14ac:dyDescent="0.2">
      <c r="A91" s="30"/>
      <c r="B91" s="16"/>
      <c r="C91" s="17"/>
      <c r="D91" s="18"/>
      <c r="E91" s="18"/>
      <c r="F91" s="18"/>
      <c r="G91" s="18"/>
    </row>
    <row r="92" spans="1:7" x14ac:dyDescent="0.2">
      <c r="A92" s="30"/>
      <c r="B92" s="16"/>
      <c r="C92" s="17"/>
      <c r="D92" s="18"/>
      <c r="E92" s="18"/>
      <c r="F92" s="18"/>
      <c r="G92" s="18"/>
    </row>
    <row r="93" spans="1:7" x14ac:dyDescent="0.2">
      <c r="A93" s="30"/>
      <c r="B93" s="16"/>
      <c r="C93" s="17"/>
      <c r="D93" s="18"/>
      <c r="E93" s="18"/>
      <c r="F93" s="18"/>
      <c r="G93" s="18"/>
    </row>
    <row r="94" spans="1:7" x14ac:dyDescent="0.2">
      <c r="A94" s="30"/>
      <c r="B94" s="16"/>
      <c r="C94" s="17"/>
      <c r="D94" s="18"/>
      <c r="E94" s="18"/>
      <c r="F94" s="18"/>
      <c r="G94" s="18"/>
    </row>
    <row r="95" spans="1:7" x14ac:dyDescent="0.2">
      <c r="A95" s="30"/>
      <c r="B95" s="16"/>
      <c r="C95" s="17"/>
      <c r="D95" s="18"/>
      <c r="E95" s="18"/>
      <c r="F95" s="18"/>
      <c r="G95" s="18"/>
    </row>
    <row r="96" spans="1:7" x14ac:dyDescent="0.2">
      <c r="A96" s="30"/>
      <c r="B96" s="16"/>
      <c r="C96" s="17"/>
      <c r="D96" s="18"/>
      <c r="E96" s="18"/>
      <c r="F96" s="18"/>
      <c r="G96" s="18"/>
    </row>
    <row r="97" spans="1:7" x14ac:dyDescent="0.2">
      <c r="A97" s="30"/>
      <c r="B97" s="16"/>
      <c r="C97" s="17"/>
      <c r="D97" s="18"/>
      <c r="E97" s="18"/>
      <c r="F97" s="18"/>
      <c r="G97" s="18"/>
    </row>
    <row r="98" spans="1:7" x14ac:dyDescent="0.2">
      <c r="A98" s="30"/>
      <c r="B98" s="16"/>
      <c r="C98" s="17"/>
      <c r="D98" s="18"/>
      <c r="E98" s="18"/>
      <c r="F98" s="18"/>
      <c r="G98" s="18"/>
    </row>
    <row r="99" spans="1:7" x14ac:dyDescent="0.2">
      <c r="A99" s="30"/>
      <c r="B99" s="16"/>
      <c r="C99" s="17"/>
      <c r="D99" s="18"/>
      <c r="E99" s="18"/>
      <c r="F99" s="18"/>
      <c r="G99" s="18"/>
    </row>
    <row r="100" spans="1:7" x14ac:dyDescent="0.2">
      <c r="A100" s="30"/>
      <c r="B100" s="16"/>
      <c r="C100" s="17"/>
      <c r="D100" s="18"/>
      <c r="E100" s="18"/>
      <c r="F100" s="18"/>
      <c r="G100" s="18"/>
    </row>
    <row r="101" spans="1:7" x14ac:dyDescent="0.2">
      <c r="A101" s="30"/>
      <c r="B101" s="16"/>
      <c r="C101" s="17"/>
      <c r="D101" s="18"/>
      <c r="E101" s="18"/>
      <c r="F101" s="18"/>
      <c r="G101" s="18"/>
    </row>
    <row r="102" spans="1:7" x14ac:dyDescent="0.2">
      <c r="A102" s="30"/>
      <c r="B102" s="16"/>
      <c r="C102" s="17"/>
      <c r="D102" s="18"/>
      <c r="E102" s="18"/>
      <c r="F102" s="18"/>
      <c r="G102" s="18"/>
    </row>
    <row r="103" spans="1:7" x14ac:dyDescent="0.2">
      <c r="A103" s="30"/>
      <c r="B103" s="16"/>
      <c r="C103" s="17"/>
      <c r="D103" s="18"/>
      <c r="E103" s="18"/>
      <c r="F103" s="18"/>
      <c r="G103" s="18"/>
    </row>
    <row r="104" spans="1:7" x14ac:dyDescent="0.2">
      <c r="A104" s="30"/>
      <c r="B104" s="16"/>
      <c r="C104" s="17"/>
      <c r="D104" s="18"/>
      <c r="E104" s="18"/>
      <c r="F104" s="18"/>
      <c r="G104" s="18"/>
    </row>
    <row r="105" spans="1:7" x14ac:dyDescent="0.2">
      <c r="A105" s="30"/>
      <c r="B105" s="16"/>
      <c r="C105" s="17"/>
      <c r="D105" s="18"/>
      <c r="E105" s="18"/>
      <c r="F105" s="18"/>
      <c r="G105" s="18"/>
    </row>
    <row r="106" spans="1:7" x14ac:dyDescent="0.2">
      <c r="A106" s="30"/>
      <c r="B106" s="16"/>
      <c r="C106" s="17"/>
      <c r="D106" s="18"/>
      <c r="E106" s="18"/>
      <c r="F106" s="18"/>
      <c r="G106" s="18"/>
    </row>
    <row r="107" spans="1:7" x14ac:dyDescent="0.2">
      <c r="A107" s="30"/>
      <c r="B107" s="16"/>
      <c r="C107" s="17"/>
      <c r="D107" s="18"/>
      <c r="E107" s="18"/>
      <c r="F107" s="18"/>
      <c r="G107" s="18"/>
    </row>
    <row r="108" spans="1:7" x14ac:dyDescent="0.2">
      <c r="A108" s="30"/>
      <c r="B108" s="16"/>
      <c r="C108" s="17"/>
      <c r="D108" s="18"/>
      <c r="E108" s="18"/>
      <c r="F108" s="18"/>
      <c r="G108" s="18"/>
    </row>
    <row r="109" spans="1:7" x14ac:dyDescent="0.2">
      <c r="A109" s="30"/>
      <c r="B109" s="16"/>
      <c r="C109" s="17"/>
      <c r="D109" s="18"/>
      <c r="E109" s="18"/>
      <c r="F109" s="18"/>
      <c r="G109" s="18"/>
    </row>
    <row r="110" spans="1:7" x14ac:dyDescent="0.2">
      <c r="A110" s="30"/>
      <c r="B110" s="16"/>
      <c r="C110" s="17"/>
      <c r="D110" s="18"/>
      <c r="E110" s="18"/>
      <c r="F110" s="18"/>
      <c r="G110" s="18"/>
    </row>
    <row r="111" spans="1:7" x14ac:dyDescent="0.2">
      <c r="A111" s="30"/>
      <c r="B111" s="16"/>
      <c r="C111" s="17"/>
      <c r="D111" s="18"/>
      <c r="E111" s="18"/>
      <c r="F111" s="18"/>
      <c r="G111" s="18"/>
    </row>
    <row r="112" spans="1:7" x14ac:dyDescent="0.2">
      <c r="A112" s="30"/>
      <c r="B112" s="16"/>
      <c r="C112" s="17"/>
      <c r="D112" s="18"/>
      <c r="E112" s="18"/>
      <c r="F112" s="18"/>
      <c r="G112" s="18"/>
    </row>
    <row r="113" spans="1:7" x14ac:dyDescent="0.2">
      <c r="A113" s="30"/>
      <c r="B113" s="16"/>
      <c r="C113" s="17"/>
      <c r="D113" s="18"/>
      <c r="E113" s="18"/>
      <c r="F113" s="18"/>
      <c r="G113" s="18"/>
    </row>
    <row r="114" spans="1:7" x14ac:dyDescent="0.2">
      <c r="A114" s="30"/>
      <c r="B114" s="16"/>
      <c r="C114" s="17"/>
      <c r="D114" s="18"/>
      <c r="E114" s="18"/>
      <c r="F114" s="18"/>
      <c r="G114" s="18"/>
    </row>
    <row r="115" spans="1:7" x14ac:dyDescent="0.2">
      <c r="A115" s="30"/>
      <c r="B115" s="16"/>
      <c r="C115" s="17"/>
      <c r="D115" s="18"/>
      <c r="E115" s="18"/>
      <c r="F115" s="18"/>
      <c r="G115" s="18"/>
    </row>
    <row r="116" spans="1:7" x14ac:dyDescent="0.2">
      <c r="A116" s="30"/>
      <c r="B116" s="16"/>
      <c r="C116" s="17"/>
      <c r="D116" s="18"/>
      <c r="E116" s="18"/>
      <c r="F116" s="18"/>
      <c r="G116" s="18"/>
    </row>
    <row r="117" spans="1:7" x14ac:dyDescent="0.2">
      <c r="A117" s="30"/>
      <c r="B117" s="16"/>
      <c r="C117" s="17"/>
      <c r="D117" s="18"/>
      <c r="E117" s="18"/>
      <c r="F117" s="18"/>
      <c r="G117" s="18"/>
    </row>
    <row r="118" spans="1:7" x14ac:dyDescent="0.2">
      <c r="A118" s="30"/>
      <c r="B118" s="16"/>
      <c r="C118" s="17"/>
      <c r="D118" s="18"/>
      <c r="E118" s="18"/>
      <c r="F118" s="18"/>
      <c r="G118" s="18"/>
    </row>
    <row r="119" spans="1:7" x14ac:dyDescent="0.2">
      <c r="A119" s="30"/>
      <c r="B119" s="16"/>
      <c r="C119" s="17"/>
      <c r="D119" s="18"/>
      <c r="E119" s="18"/>
      <c r="F119" s="18"/>
      <c r="G119" s="18"/>
    </row>
    <row r="120" spans="1:7" x14ac:dyDescent="0.2">
      <c r="A120" s="30"/>
      <c r="B120" s="16"/>
      <c r="C120" s="17"/>
      <c r="D120" s="18"/>
      <c r="E120" s="18"/>
      <c r="F120" s="18"/>
      <c r="G120" s="18"/>
    </row>
    <row r="121" spans="1:7" x14ac:dyDescent="0.2">
      <c r="A121" s="30"/>
      <c r="B121" s="16"/>
      <c r="C121" s="17"/>
      <c r="D121" s="18"/>
      <c r="E121" s="18"/>
      <c r="F121" s="18"/>
      <c r="G121" s="18"/>
    </row>
    <row r="122" spans="1:7" x14ac:dyDescent="0.2">
      <c r="A122" s="30"/>
      <c r="B122" s="16"/>
      <c r="C122" s="17"/>
      <c r="D122" s="18"/>
      <c r="E122" s="18"/>
      <c r="F122" s="18"/>
      <c r="G122" s="18"/>
    </row>
    <row r="123" spans="1:7" x14ac:dyDescent="0.2">
      <c r="A123" s="30"/>
      <c r="B123" s="16"/>
      <c r="C123" s="17"/>
      <c r="D123" s="18"/>
      <c r="E123" s="18"/>
      <c r="F123" s="18"/>
      <c r="G123" s="18"/>
    </row>
    <row r="124" spans="1:7" x14ac:dyDescent="0.2">
      <c r="A124" s="30"/>
      <c r="B124" s="16"/>
      <c r="C124" s="17"/>
      <c r="D124" s="18"/>
      <c r="E124" s="18"/>
      <c r="F124" s="18"/>
      <c r="G124" s="18"/>
    </row>
    <row r="125" spans="1:7" x14ac:dyDescent="0.2">
      <c r="A125" s="30"/>
      <c r="B125" s="16"/>
      <c r="C125" s="17"/>
      <c r="D125" s="18"/>
      <c r="E125" s="18"/>
      <c r="F125" s="18"/>
      <c r="G125" s="18"/>
    </row>
    <row r="126" spans="1:7" x14ac:dyDescent="0.2">
      <c r="A126" s="30"/>
      <c r="B126" s="16"/>
      <c r="C126" s="17"/>
      <c r="D126" s="18"/>
      <c r="E126" s="18"/>
      <c r="F126" s="18"/>
      <c r="G126" s="18"/>
    </row>
    <row r="127" spans="1:7" x14ac:dyDescent="0.2">
      <c r="A127" s="30"/>
      <c r="B127" s="16"/>
      <c r="C127" s="17"/>
      <c r="D127" s="18"/>
      <c r="E127" s="18"/>
      <c r="F127" s="18"/>
      <c r="G127" s="18"/>
    </row>
    <row r="128" spans="1:7" x14ac:dyDescent="0.2">
      <c r="A128" s="30"/>
      <c r="B128" s="16"/>
      <c r="C128" s="17"/>
      <c r="D128" s="18"/>
      <c r="E128" s="18"/>
      <c r="F128" s="18"/>
      <c r="G128" s="18"/>
    </row>
    <row r="129" spans="1:7" x14ac:dyDescent="0.2">
      <c r="A129" s="30"/>
      <c r="B129" s="16"/>
      <c r="C129" s="17"/>
      <c r="D129" s="18"/>
      <c r="E129" s="18"/>
      <c r="F129" s="18"/>
      <c r="G129" s="18"/>
    </row>
    <row r="130" spans="1:7" x14ac:dyDescent="0.2">
      <c r="A130" s="30"/>
      <c r="B130" s="16"/>
      <c r="C130" s="17"/>
      <c r="D130" s="18"/>
      <c r="E130" s="18"/>
      <c r="F130" s="18"/>
      <c r="G130" s="18"/>
    </row>
    <row r="131" spans="1:7" x14ac:dyDescent="0.2">
      <c r="A131" s="30"/>
      <c r="B131" s="16"/>
      <c r="C131" s="17"/>
      <c r="D131" s="18"/>
      <c r="E131" s="18"/>
      <c r="F131" s="18"/>
      <c r="G131" s="18"/>
    </row>
    <row r="132" spans="1:7" x14ac:dyDescent="0.2">
      <c r="A132" s="30"/>
      <c r="B132" s="16"/>
      <c r="C132" s="17"/>
      <c r="D132" s="18"/>
      <c r="E132" s="18"/>
      <c r="F132" s="18"/>
      <c r="G132" s="18"/>
    </row>
    <row r="133" spans="1:7" x14ac:dyDescent="0.2">
      <c r="A133" s="30"/>
      <c r="B133" s="16"/>
      <c r="C133" s="17"/>
      <c r="D133" s="18"/>
      <c r="E133" s="18"/>
      <c r="F133" s="18"/>
      <c r="G133" s="18"/>
    </row>
    <row r="134" spans="1:7" x14ac:dyDescent="0.2">
      <c r="A134" s="30"/>
      <c r="B134" s="16"/>
      <c r="C134" s="17"/>
      <c r="D134" s="18"/>
      <c r="E134" s="18"/>
      <c r="F134" s="18"/>
      <c r="G134" s="18"/>
    </row>
    <row r="135" spans="1:7" x14ac:dyDescent="0.2">
      <c r="A135" s="30"/>
      <c r="B135" s="16"/>
      <c r="C135" s="17"/>
      <c r="D135" s="18"/>
      <c r="E135" s="18"/>
      <c r="F135" s="18"/>
      <c r="G135" s="18"/>
    </row>
    <row r="136" spans="1:7" x14ac:dyDescent="0.2">
      <c r="A136" s="30"/>
      <c r="B136" s="16"/>
      <c r="C136" s="17"/>
      <c r="D136" s="18"/>
      <c r="E136" s="18"/>
      <c r="F136" s="18"/>
      <c r="G136" s="18"/>
    </row>
    <row r="137" spans="1:7" x14ac:dyDescent="0.2">
      <c r="A137" s="30"/>
      <c r="B137" s="16"/>
      <c r="C137" s="17"/>
      <c r="D137" s="18"/>
      <c r="E137" s="18"/>
      <c r="F137" s="18"/>
      <c r="G137" s="18"/>
    </row>
    <row r="138" spans="1:7" x14ac:dyDescent="0.2">
      <c r="A138" s="30"/>
      <c r="B138" s="16"/>
      <c r="C138" s="17"/>
      <c r="D138" s="18"/>
      <c r="E138" s="18"/>
      <c r="F138" s="18"/>
      <c r="G138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38"/>
  <sheetViews>
    <sheetView workbookViewId="0"/>
  </sheetViews>
  <sheetFormatPr baseColWidth="10" defaultRowHeight="16" x14ac:dyDescent="0.2"/>
  <cols>
    <col min="1" max="1" width="11.5" bestFit="1" customWidth="1"/>
    <col min="2" max="2" width="16.6640625" style="2" bestFit="1" customWidth="1"/>
    <col min="3" max="3" width="10.83203125" style="3" bestFit="1" customWidth="1"/>
    <col min="4" max="4" width="13.6640625" style="1" customWidth="1"/>
    <col min="5" max="5" width="12" style="1" customWidth="1"/>
    <col min="6" max="6" width="10.83203125" style="1" customWidth="1"/>
    <col min="7" max="7" width="18.33203125" style="1" customWidth="1"/>
    <col min="9" max="9" width="11.5" bestFit="1" customWidth="1"/>
    <col min="12" max="13" width="12.5" customWidth="1"/>
  </cols>
  <sheetData>
    <row r="2" spans="1:14" ht="17" thickBot="1" x14ac:dyDescent="0.25"/>
    <row r="3" spans="1:14" ht="32" x14ac:dyDescent="0.2">
      <c r="A3" s="10" t="s">
        <v>0</v>
      </c>
      <c r="B3" s="11" t="s">
        <v>4</v>
      </c>
      <c r="C3" s="12" t="s">
        <v>5</v>
      </c>
      <c r="D3" s="13" t="s">
        <v>16</v>
      </c>
      <c r="E3" s="14" t="s">
        <v>6</v>
      </c>
      <c r="F3" s="4"/>
    </row>
    <row r="4" spans="1:14" x14ac:dyDescent="0.2">
      <c r="A4" s="15" t="s">
        <v>8</v>
      </c>
      <c r="B4" s="16" t="s">
        <v>9</v>
      </c>
      <c r="C4" s="17" t="s">
        <v>10</v>
      </c>
      <c r="D4" s="18" t="s">
        <v>13</v>
      </c>
      <c r="E4" s="7" t="s">
        <v>10</v>
      </c>
    </row>
    <row r="5" spans="1:14" x14ac:dyDescent="0.2">
      <c r="A5" s="15" t="s">
        <v>11</v>
      </c>
      <c r="B5" s="16"/>
      <c r="C5" s="17">
        <v>100000</v>
      </c>
      <c r="D5" s="18"/>
      <c r="E5" s="7">
        <v>8000</v>
      </c>
    </row>
    <row r="6" spans="1:14" x14ac:dyDescent="0.2">
      <c r="A6" s="15" t="s">
        <v>12</v>
      </c>
      <c r="B6" s="16"/>
      <c r="C6" s="17">
        <v>10000</v>
      </c>
      <c r="D6" s="18"/>
      <c r="E6" s="7">
        <v>500</v>
      </c>
    </row>
    <row r="7" spans="1:14" x14ac:dyDescent="0.2">
      <c r="A7" s="15" t="s">
        <v>1</v>
      </c>
      <c r="B7" s="16"/>
      <c r="C7" s="17"/>
      <c r="D7" s="18">
        <v>0.08</v>
      </c>
      <c r="E7" s="7"/>
    </row>
    <row r="8" spans="1:14" x14ac:dyDescent="0.2">
      <c r="A8" s="15" t="s">
        <v>2</v>
      </c>
      <c r="B8" s="16"/>
      <c r="C8" s="17"/>
      <c r="D8" s="18">
        <v>0.12</v>
      </c>
      <c r="E8" s="7"/>
    </row>
    <row r="9" spans="1:14" ht="32" x14ac:dyDescent="0.2">
      <c r="A9" s="19" t="s">
        <v>15</v>
      </c>
      <c r="B9" s="16"/>
      <c r="C9" s="17"/>
      <c r="D9" s="18"/>
      <c r="E9" s="7"/>
    </row>
    <row r="10" spans="1:14" x14ac:dyDescent="0.2">
      <c r="A10" s="20">
        <v>0</v>
      </c>
      <c r="B10" s="16">
        <v>0.16</v>
      </c>
      <c r="C10" s="17"/>
      <c r="D10" s="18"/>
      <c r="E10" s="7"/>
    </row>
    <row r="11" spans="1:14" x14ac:dyDescent="0.2">
      <c r="A11" s="20">
        <f>A10+0.15</f>
        <v>0.15</v>
      </c>
      <c r="B11" s="16">
        <v>0.19</v>
      </c>
      <c r="C11" s="17"/>
      <c r="D11" s="18"/>
      <c r="E11" s="7"/>
    </row>
    <row r="12" spans="1:14" x14ac:dyDescent="0.2">
      <c r="A12" s="20">
        <f>A11+0.35</f>
        <v>0.5</v>
      </c>
      <c r="B12" s="16">
        <v>0.25</v>
      </c>
      <c r="C12" s="17"/>
      <c r="D12" s="18"/>
      <c r="E12" s="7"/>
    </row>
    <row r="13" spans="1:14" ht="17" thickBot="1" x14ac:dyDescent="0.25">
      <c r="A13" s="21">
        <f>A12+0.35</f>
        <v>0.85</v>
      </c>
      <c r="B13" s="22">
        <v>0.28000000000000003</v>
      </c>
      <c r="C13" s="23"/>
      <c r="D13" s="24"/>
      <c r="E13" s="9"/>
    </row>
    <row r="16" spans="1:14" x14ac:dyDescent="0.2">
      <c r="A16" s="29"/>
      <c r="B16" s="36"/>
      <c r="C16" s="37"/>
      <c r="D16" s="38"/>
      <c r="E16" s="39"/>
      <c r="F16" s="39"/>
      <c r="G16" s="39"/>
      <c r="N16" s="3"/>
    </row>
    <row r="17" spans="1:7" x14ac:dyDescent="0.2">
      <c r="A17" s="40"/>
      <c r="B17" s="34"/>
      <c r="C17" s="34"/>
      <c r="D17" s="34"/>
      <c r="E17" s="34"/>
      <c r="F17" s="34"/>
      <c r="G17" s="41"/>
    </row>
    <row r="18" spans="1:7" x14ac:dyDescent="0.2">
      <c r="A18" s="30"/>
      <c r="B18" s="16"/>
      <c r="C18" s="17"/>
      <c r="D18" s="18"/>
      <c r="E18" s="18"/>
      <c r="F18" s="18"/>
      <c r="G18" s="18"/>
    </row>
    <row r="19" spans="1:7" x14ac:dyDescent="0.2">
      <c r="A19" s="30"/>
      <c r="B19" s="16"/>
      <c r="C19" s="17"/>
      <c r="D19" s="18"/>
      <c r="E19" s="18"/>
      <c r="F19" s="18"/>
      <c r="G19" s="18"/>
    </row>
    <row r="20" spans="1:7" x14ac:dyDescent="0.2">
      <c r="A20" s="30"/>
      <c r="B20" s="16"/>
      <c r="C20" s="17"/>
      <c r="D20" s="18"/>
      <c r="E20" s="18"/>
      <c r="F20" s="18"/>
      <c r="G20" s="18"/>
    </row>
    <row r="21" spans="1:7" x14ac:dyDescent="0.2">
      <c r="A21" s="30"/>
      <c r="B21" s="16"/>
      <c r="C21" s="17"/>
      <c r="D21" s="18"/>
      <c r="E21" s="18"/>
      <c r="F21" s="18"/>
      <c r="G21" s="18"/>
    </row>
    <row r="22" spans="1:7" x14ac:dyDescent="0.2">
      <c r="A22" s="30"/>
      <c r="B22" s="16"/>
      <c r="C22" s="17"/>
      <c r="D22" s="18"/>
      <c r="E22" s="18"/>
      <c r="F22" s="18"/>
      <c r="G22" s="18"/>
    </row>
    <row r="23" spans="1:7" x14ac:dyDescent="0.2">
      <c r="A23" s="30"/>
      <c r="B23" s="16"/>
      <c r="C23" s="17"/>
      <c r="D23" s="18"/>
      <c r="E23" s="18"/>
      <c r="F23" s="18"/>
      <c r="G23" s="18"/>
    </row>
    <row r="24" spans="1:7" x14ac:dyDescent="0.2">
      <c r="A24" s="30"/>
      <c r="B24" s="16"/>
      <c r="C24" s="17"/>
      <c r="D24" s="18"/>
      <c r="E24" s="18"/>
      <c r="F24" s="18"/>
      <c r="G24" s="18"/>
    </row>
    <row r="25" spans="1:7" x14ac:dyDescent="0.2">
      <c r="A25" s="30"/>
      <c r="B25" s="16"/>
      <c r="C25" s="17"/>
      <c r="D25" s="18"/>
      <c r="E25" s="18"/>
      <c r="F25" s="18"/>
      <c r="G25" s="18"/>
    </row>
    <row r="26" spans="1:7" x14ac:dyDescent="0.2">
      <c r="A26" s="30"/>
      <c r="B26" s="16"/>
      <c r="C26" s="17"/>
      <c r="D26" s="18"/>
      <c r="E26" s="18"/>
      <c r="F26" s="18"/>
      <c r="G26" s="18"/>
    </row>
    <row r="27" spans="1:7" x14ac:dyDescent="0.2">
      <c r="A27" s="30"/>
      <c r="B27" s="16"/>
      <c r="C27" s="17"/>
      <c r="D27" s="18"/>
      <c r="E27" s="18"/>
      <c r="F27" s="18"/>
      <c r="G27" s="18"/>
    </row>
    <row r="28" spans="1:7" x14ac:dyDescent="0.2">
      <c r="A28" s="30"/>
      <c r="B28" s="16"/>
      <c r="C28" s="17"/>
      <c r="D28" s="18"/>
      <c r="E28" s="18"/>
      <c r="F28" s="18"/>
      <c r="G28" s="18"/>
    </row>
    <row r="29" spans="1:7" x14ac:dyDescent="0.2">
      <c r="A29" s="30"/>
      <c r="B29" s="16"/>
      <c r="C29" s="17"/>
      <c r="D29" s="18"/>
      <c r="E29" s="18"/>
      <c r="F29" s="18"/>
      <c r="G29" s="18"/>
    </row>
    <row r="30" spans="1:7" x14ac:dyDescent="0.2">
      <c r="A30" s="30"/>
      <c r="B30" s="16"/>
      <c r="C30" s="17"/>
      <c r="D30" s="18"/>
      <c r="E30" s="18"/>
      <c r="F30" s="18"/>
      <c r="G30" s="18"/>
    </row>
    <row r="31" spans="1:7" x14ac:dyDescent="0.2">
      <c r="A31" s="30"/>
      <c r="B31" s="16"/>
      <c r="C31" s="17"/>
      <c r="D31" s="18"/>
      <c r="E31" s="18"/>
      <c r="F31" s="18"/>
      <c r="G31" s="18"/>
    </row>
    <row r="32" spans="1:7" x14ac:dyDescent="0.2">
      <c r="A32" s="30"/>
      <c r="B32" s="16"/>
      <c r="C32" s="17"/>
      <c r="D32" s="18"/>
      <c r="E32" s="18"/>
      <c r="F32" s="18"/>
      <c r="G32" s="18"/>
    </row>
    <row r="33" spans="1:7" x14ac:dyDescent="0.2">
      <c r="A33" s="30"/>
      <c r="B33" s="16"/>
      <c r="C33" s="17"/>
      <c r="D33" s="18"/>
      <c r="E33" s="18"/>
      <c r="F33" s="18"/>
      <c r="G33" s="18"/>
    </row>
    <row r="34" spans="1:7" x14ac:dyDescent="0.2">
      <c r="A34" s="30"/>
      <c r="B34" s="16"/>
      <c r="C34" s="17"/>
      <c r="D34" s="18"/>
      <c r="E34" s="18"/>
      <c r="F34" s="18"/>
      <c r="G34" s="18"/>
    </row>
    <row r="35" spans="1:7" x14ac:dyDescent="0.2">
      <c r="A35" s="30"/>
      <c r="B35" s="16"/>
      <c r="C35" s="17"/>
      <c r="D35" s="18"/>
      <c r="E35" s="18"/>
      <c r="F35" s="18"/>
      <c r="G35" s="18"/>
    </row>
    <row r="36" spans="1:7" x14ac:dyDescent="0.2">
      <c r="A36" s="30"/>
      <c r="B36" s="16"/>
      <c r="C36" s="17"/>
      <c r="D36" s="18"/>
      <c r="E36" s="18"/>
      <c r="F36" s="18"/>
      <c r="G36" s="18"/>
    </row>
    <row r="37" spans="1:7" x14ac:dyDescent="0.2">
      <c r="A37" s="30"/>
      <c r="B37" s="16"/>
      <c r="C37" s="17"/>
      <c r="D37" s="18"/>
      <c r="E37" s="18"/>
      <c r="F37" s="18"/>
      <c r="G37" s="18"/>
    </row>
    <row r="38" spans="1:7" x14ac:dyDescent="0.2">
      <c r="A38" s="30"/>
      <c r="B38" s="16"/>
      <c r="C38" s="17"/>
      <c r="D38" s="18"/>
      <c r="E38" s="18"/>
      <c r="F38" s="18"/>
      <c r="G38" s="18"/>
    </row>
    <row r="39" spans="1:7" x14ac:dyDescent="0.2">
      <c r="A39" s="30"/>
      <c r="B39" s="16"/>
      <c r="C39" s="17"/>
      <c r="D39" s="18"/>
      <c r="E39" s="18"/>
      <c r="F39" s="18"/>
      <c r="G39" s="18"/>
    </row>
    <row r="40" spans="1:7" x14ac:dyDescent="0.2">
      <c r="A40" s="30"/>
      <c r="B40" s="16"/>
      <c r="C40" s="17"/>
      <c r="D40" s="18"/>
      <c r="E40" s="18"/>
      <c r="F40" s="18"/>
      <c r="G40" s="18"/>
    </row>
    <row r="41" spans="1:7" x14ac:dyDescent="0.2">
      <c r="A41" s="30"/>
      <c r="B41" s="16"/>
      <c r="C41" s="17"/>
      <c r="D41" s="18"/>
      <c r="E41" s="18"/>
      <c r="F41" s="18"/>
      <c r="G41" s="18"/>
    </row>
    <row r="42" spans="1:7" x14ac:dyDescent="0.2">
      <c r="A42" s="30"/>
      <c r="B42" s="16"/>
      <c r="C42" s="17"/>
      <c r="D42" s="18"/>
      <c r="E42" s="18"/>
      <c r="F42" s="18"/>
      <c r="G42" s="18"/>
    </row>
    <row r="43" spans="1:7" x14ac:dyDescent="0.2">
      <c r="A43" s="30"/>
      <c r="B43" s="16"/>
      <c r="C43" s="17"/>
      <c r="D43" s="18"/>
      <c r="E43" s="18"/>
      <c r="F43" s="18"/>
      <c r="G43" s="18"/>
    </row>
    <row r="44" spans="1:7" x14ac:dyDescent="0.2">
      <c r="A44" s="30"/>
      <c r="B44" s="16"/>
      <c r="C44" s="17"/>
      <c r="D44" s="18"/>
      <c r="E44" s="18"/>
      <c r="F44" s="18"/>
      <c r="G44" s="18"/>
    </row>
    <row r="45" spans="1:7" x14ac:dyDescent="0.2">
      <c r="A45" s="30"/>
      <c r="B45" s="16"/>
      <c r="C45" s="17"/>
      <c r="D45" s="18"/>
      <c r="E45" s="18"/>
      <c r="F45" s="18"/>
      <c r="G45" s="18"/>
    </row>
    <row r="46" spans="1:7" x14ac:dyDescent="0.2">
      <c r="A46" s="30"/>
      <c r="B46" s="16"/>
      <c r="C46" s="17"/>
      <c r="D46" s="18"/>
      <c r="E46" s="18"/>
      <c r="F46" s="18"/>
      <c r="G46" s="18"/>
    </row>
    <row r="47" spans="1:7" x14ac:dyDescent="0.2">
      <c r="A47" s="30"/>
      <c r="B47" s="16"/>
      <c r="C47" s="17"/>
      <c r="D47" s="18"/>
      <c r="E47" s="18"/>
      <c r="F47" s="18"/>
      <c r="G47" s="18"/>
    </row>
    <row r="48" spans="1:7" x14ac:dyDescent="0.2">
      <c r="A48" s="30"/>
      <c r="B48" s="16"/>
      <c r="C48" s="17"/>
      <c r="D48" s="18"/>
      <c r="E48" s="18"/>
      <c r="F48" s="18"/>
      <c r="G48" s="18"/>
    </row>
    <row r="49" spans="1:7" x14ac:dyDescent="0.2">
      <c r="A49" s="30"/>
      <c r="B49" s="16"/>
      <c r="C49" s="17"/>
      <c r="D49" s="18"/>
      <c r="E49" s="18"/>
      <c r="F49" s="18"/>
      <c r="G49" s="18"/>
    </row>
    <row r="50" spans="1:7" x14ac:dyDescent="0.2">
      <c r="A50" s="30"/>
      <c r="B50" s="16"/>
      <c r="C50" s="17"/>
      <c r="D50" s="18"/>
      <c r="E50" s="18"/>
      <c r="F50" s="18"/>
      <c r="G50" s="18"/>
    </row>
    <row r="51" spans="1:7" x14ac:dyDescent="0.2">
      <c r="A51" s="30"/>
      <c r="B51" s="16"/>
      <c r="C51" s="17"/>
      <c r="D51" s="18"/>
      <c r="E51" s="18"/>
      <c r="F51" s="18"/>
      <c r="G51" s="18"/>
    </row>
    <row r="52" spans="1:7" x14ac:dyDescent="0.2">
      <c r="A52" s="30"/>
      <c r="B52" s="16"/>
      <c r="C52" s="17"/>
      <c r="D52" s="18"/>
      <c r="E52" s="18"/>
      <c r="F52" s="18"/>
      <c r="G52" s="18"/>
    </row>
    <row r="53" spans="1:7" x14ac:dyDescent="0.2">
      <c r="A53" s="30"/>
      <c r="B53" s="16"/>
      <c r="C53" s="17"/>
      <c r="D53" s="18"/>
      <c r="E53" s="18"/>
      <c r="F53" s="18"/>
      <c r="G53" s="18"/>
    </row>
    <row r="54" spans="1:7" x14ac:dyDescent="0.2">
      <c r="A54" s="30"/>
      <c r="B54" s="16"/>
      <c r="C54" s="17"/>
      <c r="D54" s="18"/>
      <c r="E54" s="18"/>
      <c r="F54" s="18"/>
      <c r="G54" s="18"/>
    </row>
    <row r="55" spans="1:7" x14ac:dyDescent="0.2">
      <c r="A55" s="30"/>
      <c r="B55" s="16"/>
      <c r="C55" s="17"/>
      <c r="D55" s="18"/>
      <c r="E55" s="18"/>
      <c r="F55" s="18"/>
      <c r="G55" s="18"/>
    </row>
    <row r="56" spans="1:7" x14ac:dyDescent="0.2">
      <c r="A56" s="30"/>
      <c r="B56" s="16"/>
      <c r="C56" s="17"/>
      <c r="D56" s="18"/>
      <c r="E56" s="18"/>
      <c r="F56" s="18"/>
      <c r="G56" s="18"/>
    </row>
    <row r="57" spans="1:7" x14ac:dyDescent="0.2">
      <c r="A57" s="30"/>
      <c r="B57" s="16"/>
      <c r="C57" s="17"/>
      <c r="D57" s="18"/>
      <c r="E57" s="18"/>
      <c r="F57" s="18"/>
      <c r="G57" s="18"/>
    </row>
    <row r="58" spans="1:7" x14ac:dyDescent="0.2">
      <c r="A58" s="30"/>
      <c r="B58" s="16"/>
      <c r="C58" s="17"/>
      <c r="D58" s="18"/>
      <c r="E58" s="18"/>
      <c r="F58" s="18"/>
      <c r="G58" s="18"/>
    </row>
    <row r="59" spans="1:7" x14ac:dyDescent="0.2">
      <c r="A59" s="30"/>
      <c r="B59" s="16"/>
      <c r="C59" s="17"/>
      <c r="D59" s="18"/>
      <c r="E59" s="18"/>
      <c r="F59" s="18"/>
      <c r="G59" s="18"/>
    </row>
    <row r="60" spans="1:7" x14ac:dyDescent="0.2">
      <c r="A60" s="30"/>
      <c r="B60" s="16"/>
      <c r="C60" s="17"/>
      <c r="D60" s="18"/>
      <c r="E60" s="18"/>
      <c r="F60" s="18"/>
      <c r="G60" s="18"/>
    </row>
    <row r="61" spans="1:7" x14ac:dyDescent="0.2">
      <c r="A61" s="30"/>
      <c r="B61" s="16"/>
      <c r="C61" s="17"/>
      <c r="D61" s="18"/>
      <c r="E61" s="18"/>
      <c r="F61" s="18"/>
      <c r="G61" s="18"/>
    </row>
    <row r="62" spans="1:7" x14ac:dyDescent="0.2">
      <c r="A62" s="30"/>
      <c r="B62" s="16"/>
      <c r="C62" s="17"/>
      <c r="D62" s="18"/>
      <c r="E62" s="18"/>
      <c r="F62" s="18"/>
      <c r="G62" s="18"/>
    </row>
    <row r="63" spans="1:7" x14ac:dyDescent="0.2">
      <c r="A63" s="30"/>
      <c r="B63" s="16"/>
      <c r="C63" s="17"/>
      <c r="D63" s="18"/>
      <c r="E63" s="18"/>
      <c r="F63" s="18"/>
      <c r="G63" s="18"/>
    </row>
    <row r="64" spans="1:7" x14ac:dyDescent="0.2">
      <c r="A64" s="30"/>
      <c r="B64" s="16"/>
      <c r="C64" s="17"/>
      <c r="D64" s="18"/>
      <c r="E64" s="18"/>
      <c r="F64" s="18"/>
      <c r="G64" s="18"/>
    </row>
    <row r="65" spans="1:7" x14ac:dyDescent="0.2">
      <c r="A65" s="30"/>
      <c r="B65" s="16"/>
      <c r="C65" s="17"/>
      <c r="D65" s="18"/>
      <c r="E65" s="18"/>
      <c r="F65" s="18"/>
      <c r="G65" s="18"/>
    </row>
    <row r="66" spans="1:7" x14ac:dyDescent="0.2">
      <c r="A66" s="30"/>
      <c r="B66" s="16"/>
      <c r="C66" s="17"/>
      <c r="D66" s="18"/>
      <c r="E66" s="18"/>
      <c r="F66" s="18"/>
      <c r="G66" s="18"/>
    </row>
    <row r="67" spans="1:7" x14ac:dyDescent="0.2">
      <c r="A67" s="30"/>
      <c r="B67" s="16"/>
      <c r="C67" s="17"/>
      <c r="D67" s="18"/>
      <c r="E67" s="18"/>
      <c r="F67" s="18"/>
      <c r="G67" s="18"/>
    </row>
    <row r="68" spans="1:7" x14ac:dyDescent="0.2">
      <c r="A68" s="30"/>
      <c r="B68" s="16"/>
      <c r="C68" s="17"/>
      <c r="D68" s="18"/>
      <c r="E68" s="18"/>
      <c r="F68" s="18"/>
      <c r="G68" s="18"/>
    </row>
    <row r="69" spans="1:7" x14ac:dyDescent="0.2">
      <c r="A69" s="30"/>
      <c r="B69" s="16"/>
      <c r="C69" s="17"/>
      <c r="D69" s="18"/>
      <c r="E69" s="18"/>
      <c r="F69" s="18"/>
      <c r="G69" s="18"/>
    </row>
    <row r="70" spans="1:7" x14ac:dyDescent="0.2">
      <c r="A70" s="30"/>
      <c r="B70" s="16"/>
      <c r="C70" s="17"/>
      <c r="D70" s="18"/>
      <c r="E70" s="18"/>
      <c r="F70" s="18"/>
      <c r="G70" s="18"/>
    </row>
    <row r="71" spans="1:7" x14ac:dyDescent="0.2">
      <c r="A71" s="30"/>
      <c r="B71" s="16"/>
      <c r="C71" s="17"/>
      <c r="D71" s="18"/>
      <c r="E71" s="18"/>
      <c r="F71" s="18"/>
      <c r="G71" s="18"/>
    </row>
    <row r="72" spans="1:7" x14ac:dyDescent="0.2">
      <c r="A72" s="30"/>
      <c r="B72" s="16"/>
      <c r="C72" s="17"/>
      <c r="D72" s="18"/>
      <c r="E72" s="18"/>
      <c r="F72" s="18"/>
      <c r="G72" s="18"/>
    </row>
    <row r="73" spans="1:7" x14ac:dyDescent="0.2">
      <c r="A73" s="30"/>
      <c r="B73" s="16"/>
      <c r="C73" s="17"/>
      <c r="D73" s="18"/>
      <c r="E73" s="18"/>
      <c r="F73" s="18"/>
      <c r="G73" s="18"/>
    </row>
    <row r="74" spans="1:7" x14ac:dyDescent="0.2">
      <c r="A74" s="30"/>
      <c r="B74" s="16"/>
      <c r="C74" s="17"/>
      <c r="D74" s="18"/>
      <c r="E74" s="18"/>
      <c r="F74" s="18"/>
      <c r="G74" s="18"/>
    </row>
    <row r="75" spans="1:7" x14ac:dyDescent="0.2">
      <c r="A75" s="30"/>
      <c r="B75" s="16"/>
      <c r="C75" s="17"/>
      <c r="D75" s="18"/>
      <c r="E75" s="18"/>
      <c r="F75" s="18"/>
      <c r="G75" s="18"/>
    </row>
    <row r="76" spans="1:7" x14ac:dyDescent="0.2">
      <c r="A76" s="30"/>
      <c r="B76" s="16"/>
      <c r="C76" s="17"/>
      <c r="D76" s="18"/>
      <c r="E76" s="18"/>
      <c r="F76" s="18"/>
      <c r="G76" s="18"/>
    </row>
    <row r="77" spans="1:7" x14ac:dyDescent="0.2">
      <c r="A77" s="30"/>
      <c r="B77" s="16"/>
      <c r="C77" s="17"/>
      <c r="D77" s="18"/>
      <c r="E77" s="18"/>
      <c r="F77" s="18"/>
      <c r="G77" s="18"/>
    </row>
    <row r="78" spans="1:7" x14ac:dyDescent="0.2">
      <c r="A78" s="30"/>
      <c r="B78" s="16"/>
      <c r="C78" s="17"/>
      <c r="D78" s="18"/>
      <c r="E78" s="18"/>
      <c r="F78" s="18"/>
      <c r="G78" s="18"/>
    </row>
    <row r="79" spans="1:7" x14ac:dyDescent="0.2">
      <c r="A79" s="30"/>
      <c r="B79" s="16"/>
      <c r="C79" s="17"/>
      <c r="D79" s="18"/>
      <c r="E79" s="18"/>
      <c r="F79" s="18"/>
      <c r="G79" s="18"/>
    </row>
    <row r="80" spans="1:7" x14ac:dyDescent="0.2">
      <c r="A80" s="30"/>
      <c r="B80" s="16"/>
      <c r="C80" s="17"/>
      <c r="D80" s="18"/>
      <c r="E80" s="18"/>
      <c r="F80" s="18"/>
      <c r="G80" s="18"/>
    </row>
    <row r="81" spans="1:7" x14ac:dyDescent="0.2">
      <c r="A81" s="30"/>
      <c r="B81" s="16"/>
      <c r="C81" s="17"/>
      <c r="D81" s="18"/>
      <c r="E81" s="18"/>
      <c r="F81" s="18"/>
      <c r="G81" s="18"/>
    </row>
    <row r="82" spans="1:7" x14ac:dyDescent="0.2">
      <c r="A82" s="30"/>
      <c r="B82" s="16"/>
      <c r="C82" s="17"/>
      <c r="D82" s="18"/>
      <c r="E82" s="18"/>
      <c r="F82" s="18"/>
      <c r="G82" s="18"/>
    </row>
    <row r="83" spans="1:7" x14ac:dyDescent="0.2">
      <c r="A83" s="30"/>
      <c r="B83" s="16"/>
      <c r="C83" s="17"/>
      <c r="D83" s="18"/>
      <c r="E83" s="18"/>
      <c r="F83" s="18"/>
      <c r="G83" s="18"/>
    </row>
    <row r="84" spans="1:7" x14ac:dyDescent="0.2">
      <c r="A84" s="30"/>
      <c r="B84" s="16"/>
      <c r="C84" s="17"/>
      <c r="D84" s="18"/>
      <c r="E84" s="18"/>
      <c r="F84" s="18"/>
      <c r="G84" s="18"/>
    </row>
    <row r="85" spans="1:7" x14ac:dyDescent="0.2">
      <c r="A85" s="30"/>
      <c r="B85" s="16"/>
      <c r="C85" s="17"/>
      <c r="D85" s="18"/>
      <c r="E85" s="18"/>
      <c r="F85" s="18"/>
      <c r="G85" s="18"/>
    </row>
    <row r="86" spans="1:7" x14ac:dyDescent="0.2">
      <c r="A86" s="30"/>
      <c r="B86" s="16"/>
      <c r="C86" s="17"/>
      <c r="D86" s="18"/>
      <c r="E86" s="18"/>
      <c r="F86" s="18"/>
      <c r="G86" s="18"/>
    </row>
    <row r="87" spans="1:7" x14ac:dyDescent="0.2">
      <c r="A87" s="30"/>
      <c r="B87" s="16"/>
      <c r="C87" s="17"/>
      <c r="D87" s="18"/>
      <c r="E87" s="18"/>
      <c r="F87" s="18"/>
      <c r="G87" s="18"/>
    </row>
    <row r="88" spans="1:7" x14ac:dyDescent="0.2">
      <c r="A88" s="30"/>
      <c r="B88" s="16"/>
      <c r="C88" s="17"/>
      <c r="D88" s="18"/>
      <c r="E88" s="18"/>
      <c r="F88" s="18"/>
      <c r="G88" s="18"/>
    </row>
    <row r="89" spans="1:7" x14ac:dyDescent="0.2">
      <c r="A89" s="30"/>
      <c r="B89" s="16"/>
      <c r="C89" s="17"/>
      <c r="D89" s="18"/>
      <c r="E89" s="18"/>
      <c r="F89" s="18"/>
      <c r="G89" s="18"/>
    </row>
    <row r="90" spans="1:7" x14ac:dyDescent="0.2">
      <c r="A90" s="30"/>
      <c r="B90" s="16"/>
      <c r="C90" s="17"/>
      <c r="D90" s="18"/>
      <c r="E90" s="18"/>
      <c r="F90" s="18"/>
      <c r="G90" s="18"/>
    </row>
    <row r="91" spans="1:7" x14ac:dyDescent="0.2">
      <c r="A91" s="30"/>
      <c r="B91" s="16"/>
      <c r="C91" s="17"/>
      <c r="D91" s="18"/>
      <c r="E91" s="18"/>
      <c r="F91" s="18"/>
      <c r="G91" s="18"/>
    </row>
    <row r="92" spans="1:7" x14ac:dyDescent="0.2">
      <c r="A92" s="30"/>
      <c r="B92" s="16"/>
      <c r="C92" s="17"/>
      <c r="D92" s="18"/>
      <c r="E92" s="18"/>
      <c r="F92" s="18"/>
      <c r="G92" s="18"/>
    </row>
    <row r="93" spans="1:7" x14ac:dyDescent="0.2">
      <c r="A93" s="30"/>
      <c r="B93" s="16"/>
      <c r="C93" s="17"/>
      <c r="D93" s="18"/>
      <c r="E93" s="18"/>
      <c r="F93" s="18"/>
      <c r="G93" s="18"/>
    </row>
    <row r="94" spans="1:7" x14ac:dyDescent="0.2">
      <c r="A94" s="30"/>
      <c r="B94" s="16"/>
      <c r="C94" s="17"/>
      <c r="D94" s="18"/>
      <c r="E94" s="18"/>
      <c r="F94" s="18"/>
      <c r="G94" s="18"/>
    </row>
    <row r="95" spans="1:7" x14ac:dyDescent="0.2">
      <c r="A95" s="30"/>
      <c r="B95" s="16"/>
      <c r="C95" s="17"/>
      <c r="D95" s="18"/>
      <c r="E95" s="18"/>
      <c r="F95" s="18"/>
      <c r="G95" s="18"/>
    </row>
    <row r="96" spans="1:7" x14ac:dyDescent="0.2">
      <c r="A96" s="30"/>
      <c r="B96" s="16"/>
      <c r="C96" s="17"/>
      <c r="D96" s="18"/>
      <c r="E96" s="18"/>
      <c r="F96" s="18"/>
      <c r="G96" s="18"/>
    </row>
    <row r="97" spans="1:7" x14ac:dyDescent="0.2">
      <c r="A97" s="30"/>
      <c r="B97" s="16"/>
      <c r="C97" s="17"/>
      <c r="D97" s="18"/>
      <c r="E97" s="18"/>
      <c r="F97" s="18"/>
      <c r="G97" s="18"/>
    </row>
    <row r="98" spans="1:7" x14ac:dyDescent="0.2">
      <c r="A98" s="30"/>
      <c r="B98" s="16"/>
      <c r="C98" s="17"/>
      <c r="D98" s="18"/>
      <c r="E98" s="18"/>
      <c r="F98" s="18"/>
      <c r="G98" s="18"/>
    </row>
    <row r="99" spans="1:7" x14ac:dyDescent="0.2">
      <c r="A99" s="30"/>
      <c r="B99" s="16"/>
      <c r="C99" s="17"/>
      <c r="D99" s="18"/>
      <c r="E99" s="18"/>
      <c r="F99" s="18"/>
      <c r="G99" s="18"/>
    </row>
    <row r="100" spans="1:7" x14ac:dyDescent="0.2">
      <c r="A100" s="30"/>
      <c r="B100" s="16"/>
      <c r="C100" s="17"/>
      <c r="D100" s="18"/>
      <c r="E100" s="18"/>
      <c r="F100" s="18"/>
      <c r="G100" s="18"/>
    </row>
    <row r="101" spans="1:7" x14ac:dyDescent="0.2">
      <c r="A101" s="30"/>
      <c r="B101" s="16"/>
      <c r="C101" s="17"/>
      <c r="D101" s="18"/>
      <c r="E101" s="18"/>
      <c r="F101" s="18"/>
      <c r="G101" s="18"/>
    </row>
    <row r="102" spans="1:7" x14ac:dyDescent="0.2">
      <c r="A102" s="30"/>
      <c r="B102" s="16"/>
      <c r="C102" s="17"/>
      <c r="D102" s="18"/>
      <c r="E102" s="18"/>
      <c r="F102" s="18"/>
      <c r="G102" s="18"/>
    </row>
    <row r="103" spans="1:7" x14ac:dyDescent="0.2">
      <c r="A103" s="30"/>
      <c r="B103" s="16"/>
      <c r="C103" s="17"/>
      <c r="D103" s="18"/>
      <c r="E103" s="18"/>
      <c r="F103" s="18"/>
      <c r="G103" s="18"/>
    </row>
    <row r="104" spans="1:7" x14ac:dyDescent="0.2">
      <c r="A104" s="30"/>
      <c r="B104" s="16"/>
      <c r="C104" s="17"/>
      <c r="D104" s="18"/>
      <c r="E104" s="18"/>
      <c r="F104" s="18"/>
      <c r="G104" s="18"/>
    </row>
    <row r="105" spans="1:7" x14ac:dyDescent="0.2">
      <c r="A105" s="30"/>
      <c r="B105" s="16"/>
      <c r="C105" s="17"/>
      <c r="D105" s="18"/>
      <c r="E105" s="18"/>
      <c r="F105" s="18"/>
      <c r="G105" s="18"/>
    </row>
    <row r="106" spans="1:7" x14ac:dyDescent="0.2">
      <c r="A106" s="30"/>
      <c r="B106" s="16"/>
      <c r="C106" s="17"/>
      <c r="D106" s="18"/>
      <c r="E106" s="18"/>
      <c r="F106" s="18"/>
      <c r="G106" s="18"/>
    </row>
    <row r="107" spans="1:7" x14ac:dyDescent="0.2">
      <c r="A107" s="30"/>
      <c r="B107" s="16"/>
      <c r="C107" s="17"/>
      <c r="D107" s="18"/>
      <c r="E107" s="18"/>
      <c r="F107" s="18"/>
      <c r="G107" s="18"/>
    </row>
    <row r="108" spans="1:7" x14ac:dyDescent="0.2">
      <c r="A108" s="30"/>
      <c r="B108" s="16"/>
      <c r="C108" s="17"/>
      <c r="D108" s="18"/>
      <c r="E108" s="18"/>
      <c r="F108" s="18"/>
      <c r="G108" s="18"/>
    </row>
    <row r="109" spans="1:7" x14ac:dyDescent="0.2">
      <c r="A109" s="30"/>
      <c r="B109" s="16"/>
      <c r="C109" s="17"/>
      <c r="D109" s="18"/>
      <c r="E109" s="18"/>
      <c r="F109" s="18"/>
      <c r="G109" s="18"/>
    </row>
    <row r="110" spans="1:7" x14ac:dyDescent="0.2">
      <c r="A110" s="30"/>
      <c r="B110" s="16"/>
      <c r="C110" s="17"/>
      <c r="D110" s="18"/>
      <c r="E110" s="18"/>
      <c r="F110" s="18"/>
      <c r="G110" s="18"/>
    </row>
    <row r="111" spans="1:7" x14ac:dyDescent="0.2">
      <c r="A111" s="30"/>
      <c r="B111" s="16"/>
      <c r="C111" s="17"/>
      <c r="D111" s="18"/>
      <c r="E111" s="18"/>
      <c r="F111" s="18"/>
      <c r="G111" s="18"/>
    </row>
    <row r="112" spans="1:7" x14ac:dyDescent="0.2">
      <c r="A112" s="30"/>
      <c r="B112" s="16"/>
      <c r="C112" s="17"/>
      <c r="D112" s="18"/>
      <c r="E112" s="18"/>
      <c r="F112" s="18"/>
      <c r="G112" s="18"/>
    </row>
    <row r="113" spans="1:7" x14ac:dyDescent="0.2">
      <c r="A113" s="30"/>
      <c r="B113" s="16"/>
      <c r="C113" s="17"/>
      <c r="D113" s="18"/>
      <c r="E113" s="18"/>
      <c r="F113" s="18"/>
      <c r="G113" s="18"/>
    </row>
    <row r="114" spans="1:7" x14ac:dyDescent="0.2">
      <c r="A114" s="30"/>
      <c r="B114" s="16"/>
      <c r="C114" s="17"/>
      <c r="D114" s="18"/>
      <c r="E114" s="18"/>
      <c r="F114" s="18"/>
      <c r="G114" s="18"/>
    </row>
    <row r="115" spans="1:7" x14ac:dyDescent="0.2">
      <c r="A115" s="30"/>
      <c r="B115" s="16"/>
      <c r="C115" s="17"/>
      <c r="D115" s="18"/>
      <c r="E115" s="18"/>
      <c r="F115" s="18"/>
      <c r="G115" s="18"/>
    </row>
    <row r="116" spans="1:7" x14ac:dyDescent="0.2">
      <c r="A116" s="30"/>
      <c r="B116" s="16"/>
      <c r="C116" s="17"/>
      <c r="D116" s="18"/>
      <c r="E116" s="18"/>
      <c r="F116" s="18"/>
      <c r="G116" s="18"/>
    </row>
    <row r="117" spans="1:7" x14ac:dyDescent="0.2">
      <c r="A117" s="30"/>
      <c r="B117" s="16"/>
      <c r="C117" s="17"/>
      <c r="D117" s="18"/>
      <c r="E117" s="18"/>
      <c r="F117" s="18"/>
      <c r="G117" s="18"/>
    </row>
    <row r="118" spans="1:7" x14ac:dyDescent="0.2">
      <c r="A118" s="30"/>
      <c r="B118" s="16"/>
      <c r="C118" s="17"/>
      <c r="D118" s="18"/>
      <c r="E118" s="18"/>
      <c r="F118" s="18"/>
      <c r="G118" s="18"/>
    </row>
    <row r="119" spans="1:7" x14ac:dyDescent="0.2">
      <c r="A119" s="30"/>
      <c r="B119" s="16"/>
      <c r="C119" s="17"/>
      <c r="D119" s="18"/>
      <c r="E119" s="18"/>
      <c r="F119" s="18"/>
      <c r="G119" s="18"/>
    </row>
    <row r="120" spans="1:7" x14ac:dyDescent="0.2">
      <c r="A120" s="30"/>
      <c r="B120" s="16"/>
      <c r="C120" s="17"/>
      <c r="D120" s="18"/>
      <c r="E120" s="18"/>
      <c r="F120" s="18"/>
      <c r="G120" s="18"/>
    </row>
    <row r="121" spans="1:7" x14ac:dyDescent="0.2">
      <c r="A121" s="30"/>
      <c r="B121" s="16"/>
      <c r="C121" s="17"/>
      <c r="D121" s="18"/>
      <c r="E121" s="18"/>
      <c r="F121" s="18"/>
      <c r="G121" s="18"/>
    </row>
    <row r="122" spans="1:7" x14ac:dyDescent="0.2">
      <c r="A122" s="30"/>
      <c r="B122" s="16"/>
      <c r="C122" s="17"/>
      <c r="D122" s="18"/>
      <c r="E122" s="18"/>
      <c r="F122" s="18"/>
      <c r="G122" s="18"/>
    </row>
    <row r="123" spans="1:7" x14ac:dyDescent="0.2">
      <c r="A123" s="30"/>
      <c r="B123" s="16"/>
      <c r="C123" s="17"/>
      <c r="D123" s="18"/>
      <c r="E123" s="18"/>
      <c r="F123" s="18"/>
      <c r="G123" s="18"/>
    </row>
    <row r="124" spans="1:7" x14ac:dyDescent="0.2">
      <c r="A124" s="30"/>
      <c r="B124" s="16"/>
      <c r="C124" s="17"/>
      <c r="D124" s="18"/>
      <c r="E124" s="18"/>
      <c r="F124" s="18"/>
      <c r="G124" s="18"/>
    </row>
    <row r="125" spans="1:7" x14ac:dyDescent="0.2">
      <c r="A125" s="30"/>
      <c r="B125" s="16"/>
      <c r="C125" s="17"/>
      <c r="D125" s="18"/>
      <c r="E125" s="18"/>
      <c r="F125" s="18"/>
      <c r="G125" s="18"/>
    </row>
    <row r="126" spans="1:7" x14ac:dyDescent="0.2">
      <c r="A126" s="30"/>
      <c r="B126" s="16"/>
      <c r="C126" s="17"/>
      <c r="D126" s="18"/>
      <c r="E126" s="18"/>
      <c r="F126" s="18"/>
      <c r="G126" s="18"/>
    </row>
    <row r="127" spans="1:7" x14ac:dyDescent="0.2">
      <c r="A127" s="30"/>
      <c r="B127" s="16"/>
      <c r="C127" s="17"/>
      <c r="D127" s="18"/>
      <c r="E127" s="18"/>
      <c r="F127" s="18"/>
      <c r="G127" s="18"/>
    </row>
    <row r="128" spans="1:7" x14ac:dyDescent="0.2">
      <c r="A128" s="30"/>
      <c r="B128" s="16"/>
      <c r="C128" s="17"/>
      <c r="D128" s="18"/>
      <c r="E128" s="18"/>
      <c r="F128" s="18"/>
      <c r="G128" s="18"/>
    </row>
    <row r="129" spans="1:7" x14ac:dyDescent="0.2">
      <c r="A129" s="30"/>
      <c r="B129" s="16"/>
      <c r="C129" s="17"/>
      <c r="D129" s="18"/>
      <c r="E129" s="18"/>
      <c r="F129" s="18"/>
      <c r="G129" s="18"/>
    </row>
    <row r="130" spans="1:7" x14ac:dyDescent="0.2">
      <c r="A130" s="30"/>
      <c r="B130" s="16"/>
      <c r="C130" s="17"/>
      <c r="D130" s="18"/>
      <c r="E130" s="18"/>
      <c r="F130" s="18"/>
      <c r="G130" s="18"/>
    </row>
    <row r="131" spans="1:7" x14ac:dyDescent="0.2">
      <c r="A131" s="30"/>
      <c r="B131" s="16"/>
      <c r="C131" s="17"/>
      <c r="D131" s="18"/>
      <c r="E131" s="18"/>
      <c r="F131" s="18"/>
      <c r="G131" s="18"/>
    </row>
    <row r="132" spans="1:7" x14ac:dyDescent="0.2">
      <c r="A132" s="30"/>
      <c r="B132" s="16"/>
      <c r="C132" s="17"/>
      <c r="D132" s="18"/>
      <c r="E132" s="18"/>
      <c r="F132" s="18"/>
      <c r="G132" s="18"/>
    </row>
    <row r="133" spans="1:7" x14ac:dyDescent="0.2">
      <c r="A133" s="30"/>
      <c r="B133" s="16"/>
      <c r="C133" s="17"/>
      <c r="D133" s="18"/>
      <c r="E133" s="18"/>
      <c r="F133" s="18"/>
      <c r="G133" s="18"/>
    </row>
    <row r="134" spans="1:7" x14ac:dyDescent="0.2">
      <c r="A134" s="30"/>
      <c r="B134" s="16"/>
      <c r="C134" s="17"/>
      <c r="D134" s="18"/>
      <c r="E134" s="18"/>
      <c r="F134" s="18"/>
      <c r="G134" s="18"/>
    </row>
    <row r="135" spans="1:7" x14ac:dyDescent="0.2">
      <c r="A135" s="30"/>
      <c r="B135" s="16"/>
      <c r="C135" s="17"/>
      <c r="D135" s="18"/>
      <c r="E135" s="18"/>
      <c r="F135" s="18"/>
      <c r="G135" s="18"/>
    </row>
    <row r="136" spans="1:7" x14ac:dyDescent="0.2">
      <c r="A136" s="30"/>
      <c r="B136" s="16"/>
      <c r="C136" s="17"/>
      <c r="D136" s="18"/>
      <c r="E136" s="18"/>
      <c r="F136" s="18"/>
      <c r="G136" s="18"/>
    </row>
    <row r="137" spans="1:7" x14ac:dyDescent="0.2">
      <c r="A137" s="30"/>
      <c r="B137" s="16"/>
      <c r="C137" s="17"/>
      <c r="D137" s="18"/>
      <c r="E137" s="18"/>
      <c r="F137" s="18"/>
      <c r="G137" s="18"/>
    </row>
    <row r="138" spans="1:7" x14ac:dyDescent="0.2">
      <c r="A138" s="30"/>
      <c r="B138" s="16"/>
      <c r="C138" s="17"/>
      <c r="D138" s="18"/>
      <c r="E138" s="18"/>
      <c r="F138" s="18"/>
      <c r="G138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"/>
  <sheetViews>
    <sheetView workbookViewId="0">
      <selection activeCell="G18" sqref="G18"/>
    </sheetView>
  </sheetViews>
  <sheetFormatPr baseColWidth="10" defaultRowHeight="16" x14ac:dyDescent="0.2"/>
  <cols>
    <col min="1" max="1" width="11.5" bestFit="1" customWidth="1"/>
    <col min="2" max="2" width="16.6640625" style="2" bestFit="1" customWidth="1"/>
    <col min="3" max="3" width="10.83203125" style="3" bestFit="1" customWidth="1"/>
    <col min="4" max="4" width="13.6640625" style="1" customWidth="1"/>
    <col min="5" max="5" width="12" style="1" customWidth="1"/>
    <col min="6" max="6" width="10.83203125" style="1" customWidth="1"/>
    <col min="7" max="7" width="18.33203125" style="1" customWidth="1"/>
    <col min="9" max="9" width="11.5" bestFit="1" customWidth="1"/>
    <col min="12" max="13" width="12.5" customWidth="1"/>
  </cols>
  <sheetData>
    <row r="2" spans="1:14" ht="17" thickBot="1" x14ac:dyDescent="0.25"/>
    <row r="3" spans="1:14" ht="32" x14ac:dyDescent="0.2">
      <c r="A3" s="10" t="s">
        <v>0</v>
      </c>
      <c r="B3" s="11" t="s">
        <v>4</v>
      </c>
      <c r="C3" s="12" t="s">
        <v>5</v>
      </c>
      <c r="D3" s="13" t="s">
        <v>16</v>
      </c>
      <c r="E3" s="14" t="s">
        <v>6</v>
      </c>
      <c r="F3" s="4"/>
    </row>
    <row r="4" spans="1:14" x14ac:dyDescent="0.2">
      <c r="A4" s="15" t="s">
        <v>8</v>
      </c>
      <c r="B4" s="16" t="s">
        <v>9</v>
      </c>
      <c r="C4" s="17" t="s">
        <v>10</v>
      </c>
      <c r="D4" s="18" t="s">
        <v>13</v>
      </c>
      <c r="E4" s="7" t="s">
        <v>10</v>
      </c>
    </row>
    <row r="5" spans="1:14" x14ac:dyDescent="0.2">
      <c r="A5" s="15" t="s">
        <v>11</v>
      </c>
      <c r="B5" s="16"/>
      <c r="C5" s="17">
        <v>100000</v>
      </c>
      <c r="D5" s="18"/>
      <c r="E5" s="7">
        <v>8000</v>
      </c>
    </row>
    <row r="6" spans="1:14" x14ac:dyDescent="0.2">
      <c r="A6" s="15" t="s">
        <v>12</v>
      </c>
      <c r="B6" s="16"/>
      <c r="C6" s="17">
        <v>10000</v>
      </c>
      <c r="D6" s="18"/>
      <c r="E6" s="7">
        <v>500</v>
      </c>
    </row>
    <row r="7" spans="1:14" x14ac:dyDescent="0.2">
      <c r="A7" s="15" t="s">
        <v>1</v>
      </c>
      <c r="B7" s="16"/>
      <c r="C7" s="17"/>
      <c r="D7" s="18">
        <v>0.08</v>
      </c>
      <c r="E7" s="7"/>
    </row>
    <row r="8" spans="1:14" x14ac:dyDescent="0.2">
      <c r="A8" s="15" t="s">
        <v>2</v>
      </c>
      <c r="B8" s="16"/>
      <c r="C8" s="17"/>
      <c r="D8" s="18">
        <v>0.12</v>
      </c>
      <c r="E8" s="7"/>
    </row>
    <row r="9" spans="1:14" ht="32" x14ac:dyDescent="0.2">
      <c r="A9" s="19" t="s">
        <v>15</v>
      </c>
      <c r="B9" s="16"/>
      <c r="C9" s="17"/>
      <c r="D9" s="18"/>
      <c r="E9" s="7"/>
    </row>
    <row r="10" spans="1:14" x14ac:dyDescent="0.2">
      <c r="A10" s="20">
        <v>0</v>
      </c>
      <c r="B10" s="16">
        <v>0.16</v>
      </c>
      <c r="C10" s="17"/>
      <c r="D10" s="18"/>
      <c r="E10" s="7"/>
    </row>
    <row r="11" spans="1:14" x14ac:dyDescent="0.2">
      <c r="A11" s="20">
        <f>A10+0.15</f>
        <v>0.15</v>
      </c>
      <c r="B11" s="16">
        <v>0.19</v>
      </c>
      <c r="C11" s="17"/>
      <c r="D11" s="18"/>
      <c r="E11" s="7"/>
    </row>
    <row r="12" spans="1:14" x14ac:dyDescent="0.2">
      <c r="A12" s="20">
        <f>A11+0.35</f>
        <v>0.5</v>
      </c>
      <c r="B12" s="16">
        <v>0.25</v>
      </c>
      <c r="C12" s="17"/>
      <c r="D12" s="18"/>
      <c r="E12" s="7"/>
    </row>
    <row r="13" spans="1:14" ht="17" thickBot="1" x14ac:dyDescent="0.25">
      <c r="A13" s="21">
        <f>A12+0.35</f>
        <v>0.85</v>
      </c>
      <c r="B13" s="22">
        <v>0.28000000000000003</v>
      </c>
      <c r="C13" s="23"/>
      <c r="D13" s="24"/>
      <c r="E13" s="9"/>
    </row>
    <row r="15" spans="1:14" ht="17" thickBot="1" x14ac:dyDescent="0.25"/>
    <row r="16" spans="1:14" ht="32" x14ac:dyDescent="0.2">
      <c r="A16" s="10" t="s">
        <v>7</v>
      </c>
      <c r="B16" s="11" t="str">
        <f>B3</f>
        <v>Market Proportion</v>
      </c>
      <c r="C16" s="12" t="str">
        <f t="shared" ref="C16:E16" si="0">C3</f>
        <v>Market Size</v>
      </c>
      <c r="D16" s="13" t="s">
        <v>16</v>
      </c>
      <c r="E16" s="25" t="str">
        <f t="shared" si="0"/>
        <v>Fixed Cost</v>
      </c>
      <c r="F16" s="25" t="s">
        <v>3</v>
      </c>
      <c r="G16" s="14" t="s">
        <v>14</v>
      </c>
      <c r="N16" s="3"/>
    </row>
    <row r="17" spans="1:7" ht="32" x14ac:dyDescent="0.2">
      <c r="A17" s="33" t="s">
        <v>25</v>
      </c>
      <c r="B17" s="34" t="s">
        <v>26</v>
      </c>
      <c r="C17" s="34" t="s">
        <v>26</v>
      </c>
      <c r="D17" s="34" t="s">
        <v>26</v>
      </c>
      <c r="E17" s="34" t="s">
        <v>26</v>
      </c>
      <c r="F17" s="34" t="s">
        <v>26</v>
      </c>
      <c r="G17" s="35" t="s">
        <v>27</v>
      </c>
    </row>
    <row r="18" spans="1:7" x14ac:dyDescent="0.2">
      <c r="A18" s="6"/>
      <c r="B18" s="16"/>
      <c r="C18" s="17"/>
      <c r="D18" s="18"/>
      <c r="E18" s="18"/>
      <c r="F18" s="18"/>
      <c r="G18" s="7"/>
    </row>
    <row r="19" spans="1:7" x14ac:dyDescent="0.2">
      <c r="A19" s="6"/>
      <c r="B19" s="16"/>
      <c r="C19" s="17"/>
      <c r="D19" s="18"/>
      <c r="E19" s="18"/>
      <c r="F19" s="18"/>
      <c r="G19" s="7"/>
    </row>
    <row r="20" spans="1:7" x14ac:dyDescent="0.2">
      <c r="A20" s="6"/>
      <c r="B20" s="16"/>
      <c r="C20" s="17"/>
      <c r="D20" s="18"/>
      <c r="E20" s="18"/>
      <c r="F20" s="18"/>
      <c r="G20" s="7"/>
    </row>
    <row r="21" spans="1:7" x14ac:dyDescent="0.2">
      <c r="A21" s="6"/>
      <c r="B21" s="16"/>
      <c r="C21" s="17"/>
      <c r="D21" s="18"/>
      <c r="E21" s="18"/>
      <c r="F21" s="18"/>
      <c r="G21" s="7"/>
    </row>
    <row r="22" spans="1:7" x14ac:dyDescent="0.2">
      <c r="A22" s="6"/>
      <c r="B22" s="16"/>
      <c r="C22" s="17"/>
      <c r="D22" s="18"/>
      <c r="E22" s="18"/>
      <c r="F22" s="18"/>
      <c r="G22" s="7"/>
    </row>
    <row r="23" spans="1:7" x14ac:dyDescent="0.2">
      <c r="A23" s="6"/>
      <c r="B23" s="16"/>
      <c r="C23" s="17"/>
      <c r="D23" s="18"/>
      <c r="E23" s="18"/>
      <c r="F23" s="18"/>
      <c r="G23" s="7"/>
    </row>
    <row r="24" spans="1:7" x14ac:dyDescent="0.2">
      <c r="A24" s="6"/>
      <c r="B24" s="16"/>
      <c r="C24" s="17"/>
      <c r="D24" s="18"/>
      <c r="E24" s="18"/>
      <c r="F24" s="18"/>
      <c r="G24" s="7"/>
    </row>
    <row r="25" spans="1:7" x14ac:dyDescent="0.2">
      <c r="A25" s="6"/>
      <c r="B25" s="16"/>
      <c r="C25" s="17"/>
      <c r="D25" s="18"/>
      <c r="E25" s="18"/>
      <c r="F25" s="18"/>
      <c r="G25" s="7"/>
    </row>
    <row r="26" spans="1:7" x14ac:dyDescent="0.2">
      <c r="A26" s="6"/>
      <c r="B26" s="16"/>
      <c r="C26" s="17"/>
      <c r="D26" s="18"/>
      <c r="E26" s="18"/>
      <c r="F26" s="18"/>
      <c r="G26" s="7"/>
    </row>
    <row r="27" spans="1:7" x14ac:dyDescent="0.2">
      <c r="A27" s="6"/>
      <c r="B27" s="16"/>
      <c r="C27" s="17"/>
      <c r="D27" s="18"/>
      <c r="E27" s="18"/>
      <c r="F27" s="18"/>
      <c r="G27" s="7"/>
    </row>
    <row r="28" spans="1:7" x14ac:dyDescent="0.2">
      <c r="A28" s="6"/>
      <c r="B28" s="16"/>
      <c r="C28" s="17"/>
      <c r="D28" s="18"/>
      <c r="E28" s="18"/>
      <c r="F28" s="18"/>
      <c r="G28" s="7"/>
    </row>
    <row r="29" spans="1:7" x14ac:dyDescent="0.2">
      <c r="A29" s="6"/>
      <c r="B29" s="16"/>
      <c r="C29" s="17"/>
      <c r="D29" s="18"/>
      <c r="E29" s="18"/>
      <c r="F29" s="18"/>
      <c r="G29" s="7"/>
    </row>
    <row r="30" spans="1:7" x14ac:dyDescent="0.2">
      <c r="A30" s="6"/>
      <c r="B30" s="16"/>
      <c r="C30" s="17"/>
      <c r="D30" s="18"/>
      <c r="E30" s="18"/>
      <c r="F30" s="18"/>
      <c r="G30" s="7"/>
    </row>
    <row r="31" spans="1:7" x14ac:dyDescent="0.2">
      <c r="A31" s="6"/>
      <c r="B31" s="16"/>
      <c r="C31" s="17"/>
      <c r="D31" s="18"/>
      <c r="E31" s="18"/>
      <c r="F31" s="18"/>
      <c r="G31" s="7"/>
    </row>
    <row r="32" spans="1:7" x14ac:dyDescent="0.2">
      <c r="A32" s="6"/>
      <c r="B32" s="16"/>
      <c r="C32" s="17"/>
      <c r="D32" s="18"/>
      <c r="E32" s="18"/>
      <c r="F32" s="18"/>
      <c r="G32" s="7"/>
    </row>
    <row r="33" spans="1:7" x14ac:dyDescent="0.2">
      <c r="A33" s="6"/>
      <c r="B33" s="16"/>
      <c r="C33" s="17"/>
      <c r="D33" s="18"/>
      <c r="E33" s="18"/>
      <c r="F33" s="18"/>
      <c r="G33" s="7"/>
    </row>
    <row r="34" spans="1:7" x14ac:dyDescent="0.2">
      <c r="A34" s="6"/>
      <c r="B34" s="16"/>
      <c r="C34" s="17"/>
      <c r="D34" s="18"/>
      <c r="E34" s="18"/>
      <c r="F34" s="18"/>
      <c r="G34" s="7"/>
    </row>
    <row r="35" spans="1:7" x14ac:dyDescent="0.2">
      <c r="A35" s="6"/>
      <c r="B35" s="16"/>
      <c r="C35" s="17"/>
      <c r="D35" s="18"/>
      <c r="E35" s="18"/>
      <c r="F35" s="18"/>
      <c r="G35" s="7"/>
    </row>
    <row r="36" spans="1:7" x14ac:dyDescent="0.2">
      <c r="A36" s="6"/>
      <c r="B36" s="16"/>
      <c r="C36" s="17"/>
      <c r="D36" s="18"/>
      <c r="E36" s="18"/>
      <c r="F36" s="18"/>
      <c r="G36" s="7"/>
    </row>
    <row r="37" spans="1:7" x14ac:dyDescent="0.2">
      <c r="A37" s="6"/>
      <c r="B37" s="16"/>
      <c r="C37" s="17"/>
      <c r="D37" s="18"/>
      <c r="E37" s="18"/>
      <c r="F37" s="18"/>
      <c r="G37" s="7"/>
    </row>
    <row r="38" spans="1:7" x14ac:dyDescent="0.2">
      <c r="A38" s="6"/>
      <c r="B38" s="16"/>
      <c r="C38" s="17"/>
      <c r="D38" s="18"/>
      <c r="E38" s="18"/>
      <c r="F38" s="18"/>
      <c r="G38" s="7"/>
    </row>
    <row r="39" spans="1:7" x14ac:dyDescent="0.2">
      <c r="A39" s="6"/>
      <c r="B39" s="16"/>
      <c r="C39" s="17"/>
      <c r="D39" s="18"/>
      <c r="E39" s="18"/>
      <c r="F39" s="18"/>
      <c r="G39" s="7"/>
    </row>
    <row r="40" spans="1:7" x14ac:dyDescent="0.2">
      <c r="A40" s="6"/>
      <c r="B40" s="16"/>
      <c r="C40" s="17"/>
      <c r="D40" s="18"/>
      <c r="E40" s="18"/>
      <c r="F40" s="18"/>
      <c r="G40" s="7"/>
    </row>
    <row r="41" spans="1:7" x14ac:dyDescent="0.2">
      <c r="A41" s="6"/>
      <c r="B41" s="16"/>
      <c r="C41" s="17"/>
      <c r="D41" s="18"/>
      <c r="E41" s="18"/>
      <c r="F41" s="18"/>
      <c r="G41" s="7"/>
    </row>
    <row r="42" spans="1:7" x14ac:dyDescent="0.2">
      <c r="A42" s="6"/>
      <c r="B42" s="16"/>
      <c r="C42" s="17"/>
      <c r="D42" s="18"/>
      <c r="E42" s="18"/>
      <c r="F42" s="18"/>
      <c r="G42" s="7"/>
    </row>
    <row r="43" spans="1:7" x14ac:dyDescent="0.2">
      <c r="A43" s="6"/>
      <c r="B43" s="16"/>
      <c r="C43" s="17"/>
      <c r="D43" s="18"/>
      <c r="E43" s="18"/>
      <c r="F43" s="18"/>
      <c r="G43" s="7"/>
    </row>
    <row r="44" spans="1:7" x14ac:dyDescent="0.2">
      <c r="A44" s="6"/>
      <c r="B44" s="16"/>
      <c r="C44" s="17"/>
      <c r="D44" s="18"/>
      <c r="E44" s="18"/>
      <c r="F44" s="18"/>
      <c r="G44" s="7"/>
    </row>
    <row r="45" spans="1:7" x14ac:dyDescent="0.2">
      <c r="A45" s="6"/>
      <c r="B45" s="16"/>
      <c r="C45" s="17"/>
      <c r="D45" s="18"/>
      <c r="E45" s="18"/>
      <c r="F45" s="18"/>
      <c r="G45" s="7"/>
    </row>
    <row r="46" spans="1:7" x14ac:dyDescent="0.2">
      <c r="A46" s="6"/>
      <c r="B46" s="16"/>
      <c r="C46" s="17"/>
      <c r="D46" s="18"/>
      <c r="E46" s="18"/>
      <c r="F46" s="18"/>
      <c r="G46" s="7"/>
    </row>
    <row r="47" spans="1:7" x14ac:dyDescent="0.2">
      <c r="A47" s="6"/>
      <c r="B47" s="16"/>
      <c r="C47" s="17"/>
      <c r="D47" s="18"/>
      <c r="E47" s="18"/>
      <c r="F47" s="18"/>
      <c r="G47" s="7"/>
    </row>
    <row r="48" spans="1:7" x14ac:dyDescent="0.2">
      <c r="A48" s="6"/>
      <c r="B48" s="16"/>
      <c r="C48" s="17"/>
      <c r="D48" s="18"/>
      <c r="E48" s="18"/>
      <c r="F48" s="18"/>
      <c r="G48" s="7"/>
    </row>
    <row r="49" spans="1:7" x14ac:dyDescent="0.2">
      <c r="A49" s="6"/>
      <c r="B49" s="16"/>
      <c r="C49" s="17"/>
      <c r="D49" s="18"/>
      <c r="E49" s="18"/>
      <c r="F49" s="18"/>
      <c r="G49" s="7"/>
    </row>
    <row r="50" spans="1:7" x14ac:dyDescent="0.2">
      <c r="A50" s="6"/>
      <c r="B50" s="16"/>
      <c r="C50" s="17"/>
      <c r="D50" s="18"/>
      <c r="E50" s="18"/>
      <c r="F50" s="18"/>
      <c r="G50" s="7"/>
    </row>
    <row r="51" spans="1:7" x14ac:dyDescent="0.2">
      <c r="A51" s="6"/>
      <c r="B51" s="16"/>
      <c r="C51" s="17"/>
      <c r="D51" s="18"/>
      <c r="E51" s="18"/>
      <c r="F51" s="18"/>
      <c r="G51" s="7"/>
    </row>
    <row r="52" spans="1:7" x14ac:dyDescent="0.2">
      <c r="A52" s="6"/>
      <c r="B52" s="16"/>
      <c r="C52" s="17"/>
      <c r="D52" s="18"/>
      <c r="E52" s="18"/>
      <c r="F52" s="18"/>
      <c r="G52" s="7"/>
    </row>
    <row r="53" spans="1:7" x14ac:dyDescent="0.2">
      <c r="A53" s="6"/>
      <c r="B53" s="16"/>
      <c r="C53" s="17"/>
      <c r="D53" s="18"/>
      <c r="E53" s="18"/>
      <c r="F53" s="18"/>
      <c r="G53" s="7"/>
    </row>
    <row r="54" spans="1:7" x14ac:dyDescent="0.2">
      <c r="A54" s="6"/>
      <c r="B54" s="16"/>
      <c r="C54" s="17"/>
      <c r="D54" s="18"/>
      <c r="E54" s="18"/>
      <c r="F54" s="18"/>
      <c r="G54" s="7"/>
    </row>
    <row r="55" spans="1:7" x14ac:dyDescent="0.2">
      <c r="A55" s="6"/>
      <c r="B55" s="16"/>
      <c r="C55" s="17"/>
      <c r="D55" s="18"/>
      <c r="E55" s="18"/>
      <c r="F55" s="18"/>
      <c r="G55" s="7"/>
    </row>
    <row r="56" spans="1:7" x14ac:dyDescent="0.2">
      <c r="A56" s="6"/>
      <c r="B56" s="16"/>
      <c r="C56" s="17"/>
      <c r="D56" s="18"/>
      <c r="E56" s="18"/>
      <c r="F56" s="18"/>
      <c r="G56" s="7"/>
    </row>
    <row r="57" spans="1:7" x14ac:dyDescent="0.2">
      <c r="A57" s="6"/>
      <c r="B57" s="16"/>
      <c r="C57" s="17"/>
      <c r="D57" s="18"/>
      <c r="E57" s="18"/>
      <c r="F57" s="18"/>
      <c r="G57" s="7"/>
    </row>
    <row r="58" spans="1:7" x14ac:dyDescent="0.2">
      <c r="A58" s="6"/>
      <c r="B58" s="16"/>
      <c r="C58" s="17"/>
      <c r="D58" s="18"/>
      <c r="E58" s="18"/>
      <c r="F58" s="18"/>
      <c r="G58" s="7"/>
    </row>
    <row r="59" spans="1:7" x14ac:dyDescent="0.2">
      <c r="A59" s="6"/>
      <c r="B59" s="16"/>
      <c r="C59" s="17"/>
      <c r="D59" s="18"/>
      <c r="E59" s="18"/>
      <c r="F59" s="18"/>
      <c r="G59" s="7"/>
    </row>
    <row r="60" spans="1:7" x14ac:dyDescent="0.2">
      <c r="A60" s="6"/>
      <c r="B60" s="16"/>
      <c r="C60" s="17"/>
      <c r="D60" s="18"/>
      <c r="E60" s="18"/>
      <c r="F60" s="18"/>
      <c r="G60" s="7"/>
    </row>
    <row r="61" spans="1:7" x14ac:dyDescent="0.2">
      <c r="A61" s="6"/>
      <c r="B61" s="16"/>
      <c r="C61" s="17"/>
      <c r="D61" s="18"/>
      <c r="E61" s="18"/>
      <c r="F61" s="18"/>
      <c r="G61" s="7"/>
    </row>
    <row r="62" spans="1:7" x14ac:dyDescent="0.2">
      <c r="A62" s="6"/>
      <c r="B62" s="16"/>
      <c r="C62" s="17"/>
      <c r="D62" s="18"/>
      <c r="E62" s="18"/>
      <c r="F62" s="18"/>
      <c r="G62" s="7"/>
    </row>
    <row r="63" spans="1:7" x14ac:dyDescent="0.2">
      <c r="A63" s="6"/>
      <c r="B63" s="16"/>
      <c r="C63" s="17"/>
      <c r="D63" s="18"/>
      <c r="E63" s="18"/>
      <c r="F63" s="18"/>
      <c r="G63" s="7"/>
    </row>
    <row r="64" spans="1:7" x14ac:dyDescent="0.2">
      <c r="A64" s="6"/>
      <c r="B64" s="16"/>
      <c r="C64" s="17"/>
      <c r="D64" s="18"/>
      <c r="E64" s="18"/>
      <c r="F64" s="18"/>
      <c r="G64" s="7"/>
    </row>
    <row r="65" spans="1:7" x14ac:dyDescent="0.2">
      <c r="A65" s="6"/>
      <c r="B65" s="16"/>
      <c r="C65" s="17"/>
      <c r="D65" s="18"/>
      <c r="E65" s="18"/>
      <c r="F65" s="18"/>
      <c r="G65" s="7"/>
    </row>
    <row r="66" spans="1:7" x14ac:dyDescent="0.2">
      <c r="A66" s="6"/>
      <c r="B66" s="16"/>
      <c r="C66" s="17"/>
      <c r="D66" s="18"/>
      <c r="E66" s="18"/>
      <c r="F66" s="18"/>
      <c r="G66" s="7"/>
    </row>
    <row r="67" spans="1:7" x14ac:dyDescent="0.2">
      <c r="A67" s="6"/>
      <c r="B67" s="16"/>
      <c r="C67" s="17"/>
      <c r="D67" s="18"/>
      <c r="E67" s="18"/>
      <c r="F67" s="18"/>
      <c r="G67" s="7"/>
    </row>
    <row r="68" spans="1:7" x14ac:dyDescent="0.2">
      <c r="A68" s="6"/>
      <c r="B68" s="16"/>
      <c r="C68" s="17"/>
      <c r="D68" s="18"/>
      <c r="E68" s="18"/>
      <c r="F68" s="18"/>
      <c r="G68" s="7"/>
    </row>
    <row r="69" spans="1:7" x14ac:dyDescent="0.2">
      <c r="A69" s="6"/>
      <c r="B69" s="16"/>
      <c r="C69" s="17"/>
      <c r="D69" s="18"/>
      <c r="E69" s="18"/>
      <c r="F69" s="18"/>
      <c r="G69" s="7"/>
    </row>
    <row r="70" spans="1:7" x14ac:dyDescent="0.2">
      <c r="A70" s="6"/>
      <c r="B70" s="16"/>
      <c r="C70" s="17"/>
      <c r="D70" s="18"/>
      <c r="E70" s="18"/>
      <c r="F70" s="18"/>
      <c r="G70" s="7"/>
    </row>
    <row r="71" spans="1:7" x14ac:dyDescent="0.2">
      <c r="A71" s="6"/>
      <c r="B71" s="16"/>
      <c r="C71" s="17"/>
      <c r="D71" s="18"/>
      <c r="E71" s="18"/>
      <c r="F71" s="18"/>
      <c r="G71" s="7"/>
    </row>
    <row r="72" spans="1:7" x14ac:dyDescent="0.2">
      <c r="A72" s="6"/>
      <c r="B72" s="16"/>
      <c r="C72" s="17"/>
      <c r="D72" s="18"/>
      <c r="E72" s="18"/>
      <c r="F72" s="18"/>
      <c r="G72" s="7"/>
    </row>
    <row r="73" spans="1:7" x14ac:dyDescent="0.2">
      <c r="A73" s="6"/>
      <c r="B73" s="16"/>
      <c r="C73" s="17"/>
      <c r="D73" s="18"/>
      <c r="E73" s="18"/>
      <c r="F73" s="18"/>
      <c r="G73" s="7"/>
    </row>
    <row r="74" spans="1:7" x14ac:dyDescent="0.2">
      <c r="A74" s="6"/>
      <c r="B74" s="16"/>
      <c r="C74" s="17"/>
      <c r="D74" s="18"/>
      <c r="E74" s="18"/>
      <c r="F74" s="18"/>
      <c r="G74" s="7"/>
    </row>
    <row r="75" spans="1:7" x14ac:dyDescent="0.2">
      <c r="A75" s="6"/>
      <c r="B75" s="16"/>
      <c r="C75" s="17"/>
      <c r="D75" s="18"/>
      <c r="E75" s="18"/>
      <c r="F75" s="18"/>
      <c r="G75" s="7"/>
    </row>
    <row r="76" spans="1:7" x14ac:dyDescent="0.2">
      <c r="A76" s="6"/>
      <c r="B76" s="16"/>
      <c r="C76" s="17"/>
      <c r="D76" s="18"/>
      <c r="E76" s="18"/>
      <c r="F76" s="18"/>
      <c r="G76" s="7"/>
    </row>
    <row r="77" spans="1:7" x14ac:dyDescent="0.2">
      <c r="A77" s="6"/>
      <c r="B77" s="16"/>
      <c r="C77" s="17"/>
      <c r="D77" s="18"/>
      <c r="E77" s="18"/>
      <c r="F77" s="18"/>
      <c r="G77" s="7"/>
    </row>
    <row r="78" spans="1:7" x14ac:dyDescent="0.2">
      <c r="A78" s="6"/>
      <c r="B78" s="16"/>
      <c r="C78" s="17"/>
      <c r="D78" s="18"/>
      <c r="E78" s="18"/>
      <c r="F78" s="18"/>
      <c r="G78" s="7"/>
    </row>
    <row r="79" spans="1:7" x14ac:dyDescent="0.2">
      <c r="A79" s="6"/>
      <c r="B79" s="16"/>
      <c r="C79" s="17"/>
      <c r="D79" s="18"/>
      <c r="E79" s="18"/>
      <c r="F79" s="18"/>
      <c r="G79" s="7"/>
    </row>
    <row r="80" spans="1:7" x14ac:dyDescent="0.2">
      <c r="A80" s="6"/>
      <c r="B80" s="16"/>
      <c r="C80" s="17"/>
      <c r="D80" s="18"/>
      <c r="E80" s="18"/>
      <c r="F80" s="18"/>
      <c r="G80" s="7"/>
    </row>
    <row r="81" spans="1:7" x14ac:dyDescent="0.2">
      <c r="A81" s="6"/>
      <c r="B81" s="16"/>
      <c r="C81" s="17"/>
      <c r="D81" s="18"/>
      <c r="E81" s="18"/>
      <c r="F81" s="18"/>
      <c r="G81" s="7"/>
    </row>
    <row r="82" spans="1:7" x14ac:dyDescent="0.2">
      <c r="A82" s="6"/>
      <c r="B82" s="16"/>
      <c r="C82" s="17"/>
      <c r="D82" s="18"/>
      <c r="E82" s="18"/>
      <c r="F82" s="18"/>
      <c r="G82" s="7"/>
    </row>
    <row r="83" spans="1:7" x14ac:dyDescent="0.2">
      <c r="A83" s="6"/>
      <c r="B83" s="16"/>
      <c r="C83" s="17"/>
      <c r="D83" s="18"/>
      <c r="E83" s="18"/>
      <c r="F83" s="18"/>
      <c r="G83" s="7"/>
    </row>
    <row r="84" spans="1:7" x14ac:dyDescent="0.2">
      <c r="A84" s="6"/>
      <c r="B84" s="16"/>
      <c r="C84" s="17"/>
      <c r="D84" s="18"/>
      <c r="E84" s="18"/>
      <c r="F84" s="18"/>
      <c r="G84" s="7"/>
    </row>
    <row r="85" spans="1:7" x14ac:dyDescent="0.2">
      <c r="A85" s="6"/>
      <c r="B85" s="16"/>
      <c r="C85" s="17"/>
      <c r="D85" s="18"/>
      <c r="E85" s="18"/>
      <c r="F85" s="18"/>
      <c r="G85" s="7"/>
    </row>
    <row r="86" spans="1:7" x14ac:dyDescent="0.2">
      <c r="A86" s="6"/>
      <c r="B86" s="16"/>
      <c r="C86" s="17"/>
      <c r="D86" s="18"/>
      <c r="E86" s="18"/>
      <c r="F86" s="18"/>
      <c r="G86" s="7"/>
    </row>
    <row r="87" spans="1:7" x14ac:dyDescent="0.2">
      <c r="A87" s="6"/>
      <c r="B87" s="16"/>
      <c r="C87" s="17"/>
      <c r="D87" s="18"/>
      <c r="E87" s="18"/>
      <c r="F87" s="18"/>
      <c r="G87" s="7"/>
    </row>
    <row r="88" spans="1:7" x14ac:dyDescent="0.2">
      <c r="A88" s="6"/>
      <c r="B88" s="16"/>
      <c r="C88" s="17"/>
      <c r="D88" s="18"/>
      <c r="E88" s="18"/>
      <c r="F88" s="18"/>
      <c r="G88" s="7"/>
    </row>
    <row r="89" spans="1:7" x14ac:dyDescent="0.2">
      <c r="A89" s="6"/>
      <c r="B89" s="16"/>
      <c r="C89" s="17"/>
      <c r="D89" s="18"/>
      <c r="E89" s="18"/>
      <c r="F89" s="18"/>
      <c r="G89" s="7"/>
    </row>
    <row r="90" spans="1:7" x14ac:dyDescent="0.2">
      <c r="A90" s="6"/>
      <c r="B90" s="16"/>
      <c r="C90" s="17"/>
      <c r="D90" s="18"/>
      <c r="E90" s="18"/>
      <c r="F90" s="18"/>
      <c r="G90" s="7"/>
    </row>
    <row r="91" spans="1:7" x14ac:dyDescent="0.2">
      <c r="A91" s="6"/>
      <c r="B91" s="16"/>
      <c r="C91" s="17"/>
      <c r="D91" s="18"/>
      <c r="E91" s="18"/>
      <c r="F91" s="18"/>
      <c r="G91" s="7"/>
    </row>
    <row r="92" spans="1:7" x14ac:dyDescent="0.2">
      <c r="A92" s="6"/>
      <c r="B92" s="16"/>
      <c r="C92" s="17"/>
      <c r="D92" s="18"/>
      <c r="E92" s="18"/>
      <c r="F92" s="18"/>
      <c r="G92" s="7"/>
    </row>
    <row r="93" spans="1:7" x14ac:dyDescent="0.2">
      <c r="A93" s="6"/>
      <c r="B93" s="16"/>
      <c r="C93" s="17"/>
      <c r="D93" s="18"/>
      <c r="E93" s="18"/>
      <c r="F93" s="18"/>
      <c r="G93" s="7"/>
    </row>
    <row r="94" spans="1:7" x14ac:dyDescent="0.2">
      <c r="A94" s="6"/>
      <c r="B94" s="16"/>
      <c r="C94" s="17"/>
      <c r="D94" s="18"/>
      <c r="E94" s="18"/>
      <c r="F94" s="18"/>
      <c r="G94" s="7"/>
    </row>
    <row r="95" spans="1:7" x14ac:dyDescent="0.2">
      <c r="A95" s="6"/>
      <c r="B95" s="16"/>
      <c r="C95" s="17"/>
      <c r="D95" s="18"/>
      <c r="E95" s="18"/>
      <c r="F95" s="18"/>
      <c r="G95" s="7"/>
    </row>
    <row r="96" spans="1:7" x14ac:dyDescent="0.2">
      <c r="A96" s="6"/>
      <c r="B96" s="16"/>
      <c r="C96" s="17"/>
      <c r="D96" s="18"/>
      <c r="E96" s="18"/>
      <c r="F96" s="18"/>
      <c r="G96" s="7"/>
    </row>
    <row r="97" spans="1:7" x14ac:dyDescent="0.2">
      <c r="A97" s="6"/>
      <c r="B97" s="16"/>
      <c r="C97" s="17"/>
      <c r="D97" s="18"/>
      <c r="E97" s="18"/>
      <c r="F97" s="18"/>
      <c r="G97" s="7"/>
    </row>
    <row r="98" spans="1:7" x14ac:dyDescent="0.2">
      <c r="A98" s="6"/>
      <c r="B98" s="16"/>
      <c r="C98" s="17"/>
      <c r="D98" s="18"/>
      <c r="E98" s="18"/>
      <c r="F98" s="18"/>
      <c r="G98" s="7"/>
    </row>
    <row r="99" spans="1:7" x14ac:dyDescent="0.2">
      <c r="A99" s="6"/>
      <c r="B99" s="16"/>
      <c r="C99" s="17"/>
      <c r="D99" s="18"/>
      <c r="E99" s="18"/>
      <c r="F99" s="18"/>
      <c r="G99" s="7"/>
    </row>
    <row r="100" spans="1:7" x14ac:dyDescent="0.2">
      <c r="A100" s="6"/>
      <c r="B100" s="16"/>
      <c r="C100" s="17"/>
      <c r="D100" s="18"/>
      <c r="E100" s="18"/>
      <c r="F100" s="18"/>
      <c r="G100" s="7"/>
    </row>
    <row r="101" spans="1:7" x14ac:dyDescent="0.2">
      <c r="A101" s="6"/>
      <c r="B101" s="16"/>
      <c r="C101" s="17"/>
      <c r="D101" s="18"/>
      <c r="E101" s="18"/>
      <c r="F101" s="18"/>
      <c r="G101" s="7"/>
    </row>
    <row r="102" spans="1:7" x14ac:dyDescent="0.2">
      <c r="A102" s="6"/>
      <c r="B102" s="16"/>
      <c r="C102" s="17"/>
      <c r="D102" s="18"/>
      <c r="E102" s="18"/>
      <c r="F102" s="18"/>
      <c r="G102" s="7"/>
    </row>
    <row r="103" spans="1:7" x14ac:dyDescent="0.2">
      <c r="A103" s="6"/>
      <c r="B103" s="16"/>
      <c r="C103" s="17"/>
      <c r="D103" s="18"/>
      <c r="E103" s="18"/>
      <c r="F103" s="18"/>
      <c r="G103" s="7"/>
    </row>
    <row r="104" spans="1:7" x14ac:dyDescent="0.2">
      <c r="A104" s="6"/>
      <c r="B104" s="16"/>
      <c r="C104" s="17"/>
      <c r="D104" s="18"/>
      <c r="E104" s="18"/>
      <c r="F104" s="18"/>
      <c r="G104" s="7"/>
    </row>
    <row r="105" spans="1:7" x14ac:dyDescent="0.2">
      <c r="A105" s="6"/>
      <c r="B105" s="16"/>
      <c r="C105" s="17"/>
      <c r="D105" s="18"/>
      <c r="E105" s="18"/>
      <c r="F105" s="18"/>
      <c r="G105" s="7"/>
    </row>
    <row r="106" spans="1:7" x14ac:dyDescent="0.2">
      <c r="A106" s="6"/>
      <c r="B106" s="16"/>
      <c r="C106" s="17"/>
      <c r="D106" s="18"/>
      <c r="E106" s="18"/>
      <c r="F106" s="18"/>
      <c r="G106" s="7"/>
    </row>
    <row r="107" spans="1:7" x14ac:dyDescent="0.2">
      <c r="A107" s="6"/>
      <c r="B107" s="16"/>
      <c r="C107" s="17"/>
      <c r="D107" s="18"/>
      <c r="E107" s="18"/>
      <c r="F107" s="18"/>
      <c r="G107" s="7"/>
    </row>
    <row r="108" spans="1:7" x14ac:dyDescent="0.2">
      <c r="A108" s="6"/>
      <c r="B108" s="16"/>
      <c r="C108" s="17"/>
      <c r="D108" s="18"/>
      <c r="E108" s="18"/>
      <c r="F108" s="18"/>
      <c r="G108" s="7"/>
    </row>
    <row r="109" spans="1:7" x14ac:dyDescent="0.2">
      <c r="A109" s="6"/>
      <c r="B109" s="16"/>
      <c r="C109" s="17"/>
      <c r="D109" s="18"/>
      <c r="E109" s="18"/>
      <c r="F109" s="18"/>
      <c r="G109" s="7"/>
    </row>
    <row r="110" spans="1:7" x14ac:dyDescent="0.2">
      <c r="A110" s="6"/>
      <c r="B110" s="16"/>
      <c r="C110" s="17"/>
      <c r="D110" s="18"/>
      <c r="E110" s="18"/>
      <c r="F110" s="18"/>
      <c r="G110" s="7"/>
    </row>
    <row r="111" spans="1:7" x14ac:dyDescent="0.2">
      <c r="A111" s="6"/>
      <c r="B111" s="16"/>
      <c r="C111" s="17"/>
      <c r="D111" s="18"/>
      <c r="E111" s="18"/>
      <c r="F111" s="18"/>
      <c r="G111" s="7"/>
    </row>
    <row r="112" spans="1:7" x14ac:dyDescent="0.2">
      <c r="A112" s="6"/>
      <c r="B112" s="16"/>
      <c r="C112" s="17"/>
      <c r="D112" s="18"/>
      <c r="E112" s="18"/>
      <c r="F112" s="18"/>
      <c r="G112" s="7"/>
    </row>
    <row r="113" spans="1:7" x14ac:dyDescent="0.2">
      <c r="A113" s="6"/>
      <c r="B113" s="16"/>
      <c r="C113" s="17"/>
      <c r="D113" s="18"/>
      <c r="E113" s="18"/>
      <c r="F113" s="18"/>
      <c r="G113" s="7"/>
    </row>
    <row r="114" spans="1:7" x14ac:dyDescent="0.2">
      <c r="A114" s="6"/>
      <c r="B114" s="16"/>
      <c r="C114" s="17"/>
      <c r="D114" s="18"/>
      <c r="E114" s="18"/>
      <c r="F114" s="18"/>
      <c r="G114" s="7"/>
    </row>
    <row r="115" spans="1:7" x14ac:dyDescent="0.2">
      <c r="A115" s="6"/>
      <c r="B115" s="16"/>
      <c r="C115" s="17"/>
      <c r="D115" s="18"/>
      <c r="E115" s="18"/>
      <c r="F115" s="18"/>
      <c r="G115" s="7"/>
    </row>
    <row r="116" spans="1:7" ht="17" thickBot="1" x14ac:dyDescent="0.25">
      <c r="A116" s="8"/>
      <c r="B116" s="22"/>
      <c r="C116" s="23"/>
      <c r="D116" s="24"/>
      <c r="E116" s="24"/>
      <c r="F116" s="24"/>
      <c r="G116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"/>
  <sheetViews>
    <sheetView workbookViewId="0">
      <selection activeCell="L25" sqref="L25"/>
    </sheetView>
  </sheetViews>
  <sheetFormatPr baseColWidth="10" defaultRowHeight="16" x14ac:dyDescent="0.2"/>
  <cols>
    <col min="1" max="1" width="11.5" bestFit="1" customWidth="1"/>
    <col min="2" max="2" width="16.6640625" style="2" bestFit="1" customWidth="1"/>
    <col min="3" max="3" width="10.83203125" style="3" bestFit="1" customWidth="1"/>
    <col min="4" max="4" width="13.6640625" style="1" customWidth="1"/>
    <col min="5" max="5" width="12" style="1" customWidth="1"/>
    <col min="6" max="6" width="10.83203125" style="1" customWidth="1"/>
    <col min="7" max="7" width="18.33203125" style="1" customWidth="1"/>
    <col min="9" max="9" width="11.5" bestFit="1" customWidth="1"/>
    <col min="12" max="13" width="12.5" customWidth="1"/>
  </cols>
  <sheetData>
    <row r="2" spans="1:14" ht="17" thickBot="1" x14ac:dyDescent="0.25"/>
    <row r="3" spans="1:14" ht="32" x14ac:dyDescent="0.2">
      <c r="A3" s="10" t="s">
        <v>0</v>
      </c>
      <c r="B3" s="11" t="s">
        <v>4</v>
      </c>
      <c r="C3" s="12" t="s">
        <v>5</v>
      </c>
      <c r="D3" s="13" t="s">
        <v>16</v>
      </c>
      <c r="E3" s="14" t="s">
        <v>6</v>
      </c>
      <c r="F3" s="4"/>
    </row>
    <row r="4" spans="1:14" x14ac:dyDescent="0.2">
      <c r="A4" s="15" t="s">
        <v>8</v>
      </c>
      <c r="B4" s="16" t="s">
        <v>9</v>
      </c>
      <c r="C4" s="17" t="s">
        <v>10</v>
      </c>
      <c r="D4" s="18" t="s">
        <v>13</v>
      </c>
      <c r="E4" s="7" t="s">
        <v>10</v>
      </c>
    </row>
    <row r="5" spans="1:14" x14ac:dyDescent="0.2">
      <c r="A5" s="15" t="s">
        <v>11</v>
      </c>
      <c r="B5" s="16"/>
      <c r="C5" s="17">
        <v>100000</v>
      </c>
      <c r="D5" s="18"/>
      <c r="E5" s="7">
        <v>8000</v>
      </c>
    </row>
    <row r="6" spans="1:14" x14ac:dyDescent="0.2">
      <c r="A6" s="15" t="s">
        <v>12</v>
      </c>
      <c r="B6" s="16"/>
      <c r="C6" s="17">
        <v>10000</v>
      </c>
      <c r="D6" s="18"/>
      <c r="E6" s="7">
        <v>500</v>
      </c>
    </row>
    <row r="7" spans="1:14" x14ac:dyDescent="0.2">
      <c r="A7" s="15" t="s">
        <v>1</v>
      </c>
      <c r="B7" s="16"/>
      <c r="C7" s="17"/>
      <c r="D7" s="18">
        <v>0.08</v>
      </c>
      <c r="E7" s="7"/>
    </row>
    <row r="8" spans="1:14" x14ac:dyDescent="0.2">
      <c r="A8" s="15" t="s">
        <v>2</v>
      </c>
      <c r="B8" s="16"/>
      <c r="C8" s="17"/>
      <c r="D8" s="18">
        <v>0.12</v>
      </c>
      <c r="E8" s="7"/>
    </row>
    <row r="9" spans="1:14" ht="32" x14ac:dyDescent="0.2">
      <c r="A9" s="19" t="s">
        <v>15</v>
      </c>
      <c r="B9" s="16"/>
      <c r="C9" s="17"/>
      <c r="D9" s="18"/>
      <c r="E9" s="7"/>
    </row>
    <row r="10" spans="1:14" x14ac:dyDescent="0.2">
      <c r="A10" s="20">
        <v>0</v>
      </c>
      <c r="B10" s="16">
        <v>0.16</v>
      </c>
      <c r="C10" s="17"/>
      <c r="D10" s="18"/>
      <c r="E10" s="7"/>
    </row>
    <row r="11" spans="1:14" x14ac:dyDescent="0.2">
      <c r="A11" s="20">
        <f>A10+0.15</f>
        <v>0.15</v>
      </c>
      <c r="B11" s="16">
        <v>0.19</v>
      </c>
      <c r="C11" s="17"/>
      <c r="D11" s="18"/>
      <c r="E11" s="7"/>
    </row>
    <row r="12" spans="1:14" x14ac:dyDescent="0.2">
      <c r="A12" s="20">
        <f>A11+0.35</f>
        <v>0.5</v>
      </c>
      <c r="B12" s="16">
        <v>0.25</v>
      </c>
      <c r="C12" s="17"/>
      <c r="D12" s="18"/>
      <c r="E12" s="7"/>
    </row>
    <row r="13" spans="1:14" ht="17" thickBot="1" x14ac:dyDescent="0.25">
      <c r="A13" s="21">
        <f>A12+0.35</f>
        <v>0.85</v>
      </c>
      <c r="B13" s="22">
        <v>0.28000000000000003</v>
      </c>
      <c r="C13" s="23"/>
      <c r="D13" s="24"/>
      <c r="E13" s="9"/>
    </row>
    <row r="15" spans="1:14" ht="17" thickBot="1" x14ac:dyDescent="0.25"/>
    <row r="16" spans="1:14" ht="32" x14ac:dyDescent="0.2">
      <c r="A16" s="10" t="s">
        <v>7</v>
      </c>
      <c r="B16" s="11" t="str">
        <f>B3</f>
        <v>Market Proportion</v>
      </c>
      <c r="C16" s="12" t="str">
        <f t="shared" ref="C16:E16" si="0">C3</f>
        <v>Market Size</v>
      </c>
      <c r="D16" s="13" t="s">
        <v>16</v>
      </c>
      <c r="E16" s="25" t="str">
        <f t="shared" si="0"/>
        <v>Fixed Cost</v>
      </c>
      <c r="F16" s="25" t="s">
        <v>3</v>
      </c>
      <c r="G16" s="14" t="s">
        <v>14</v>
      </c>
      <c r="N16" s="3"/>
    </row>
    <row r="17" spans="1:7" x14ac:dyDescent="0.2">
      <c r="A17" s="6">
        <v>1</v>
      </c>
      <c r="B17" s="16">
        <f ca="1">VLOOKUP(RAND(),$A$10:$B$13,2)</f>
        <v>0.19</v>
      </c>
      <c r="C17" s="17">
        <f ca="1">_xlfn.NORM.INV(RAND(),$C$5,$C$6)</f>
        <v>109360.80960515985</v>
      </c>
      <c r="D17" s="18">
        <f ca="1">$D$7+RAND()*($D$8-$D$7)</f>
        <v>0.10452334073022793</v>
      </c>
      <c r="E17" s="18">
        <f ca="1">_xlfn.NORM.INV(RAND(),$E$5,$E$6)</f>
        <v>7686.1554259217564</v>
      </c>
      <c r="F17" s="18">
        <v>0.5</v>
      </c>
      <c r="G17" s="7">
        <f ca="1">(C17*B17)*(F17-D17)-E17</f>
        <v>531.27762523862566</v>
      </c>
    </row>
    <row r="18" spans="1:7" x14ac:dyDescent="0.2">
      <c r="A18" s="6"/>
      <c r="B18" s="16"/>
      <c r="C18" s="17"/>
      <c r="D18" s="18"/>
      <c r="E18" s="18"/>
      <c r="F18" s="18"/>
      <c r="G18" s="7"/>
    </row>
    <row r="19" spans="1:7" x14ac:dyDescent="0.2">
      <c r="A19" s="6"/>
      <c r="B19" s="16"/>
      <c r="C19" s="17"/>
      <c r="D19" s="18"/>
      <c r="E19" s="18"/>
      <c r="F19" s="18"/>
      <c r="G19" s="7"/>
    </row>
    <row r="20" spans="1:7" x14ac:dyDescent="0.2">
      <c r="A20" s="6"/>
      <c r="B20" s="16"/>
      <c r="C20" s="17"/>
      <c r="D20" s="18"/>
      <c r="E20" s="18"/>
      <c r="F20" s="18"/>
      <c r="G20" s="7"/>
    </row>
    <row r="21" spans="1:7" x14ac:dyDescent="0.2">
      <c r="A21" s="6"/>
      <c r="B21" s="16"/>
      <c r="C21" s="17"/>
      <c r="D21" s="18"/>
      <c r="E21" s="18"/>
      <c r="F21" s="18"/>
      <c r="G21" s="7"/>
    </row>
    <row r="22" spans="1:7" x14ac:dyDescent="0.2">
      <c r="A22" s="6"/>
      <c r="B22" s="16"/>
      <c r="C22" s="17"/>
      <c r="D22" s="18"/>
      <c r="E22" s="18"/>
      <c r="F22" s="18"/>
      <c r="G22" s="7"/>
    </row>
    <row r="23" spans="1:7" x14ac:dyDescent="0.2">
      <c r="A23" s="6"/>
      <c r="B23" s="16"/>
      <c r="C23" s="17"/>
      <c r="D23" s="18"/>
      <c r="E23" s="18"/>
      <c r="F23" s="18"/>
      <c r="G23" s="7"/>
    </row>
    <row r="24" spans="1:7" x14ac:dyDescent="0.2">
      <c r="A24" s="6"/>
      <c r="B24" s="16"/>
      <c r="C24" s="17"/>
      <c r="D24" s="18"/>
      <c r="E24" s="18"/>
      <c r="F24" s="18"/>
      <c r="G24" s="7"/>
    </row>
    <row r="25" spans="1:7" x14ac:dyDescent="0.2">
      <c r="A25" s="6"/>
      <c r="B25" s="16"/>
      <c r="C25" s="17"/>
      <c r="D25" s="18"/>
      <c r="E25" s="18"/>
      <c r="F25" s="18"/>
      <c r="G25" s="7"/>
    </row>
    <row r="26" spans="1:7" x14ac:dyDescent="0.2">
      <c r="A26" s="6"/>
      <c r="B26" s="16"/>
      <c r="C26" s="17"/>
      <c r="D26" s="18"/>
      <c r="E26" s="18"/>
      <c r="F26" s="18"/>
      <c r="G26" s="7"/>
    </row>
    <row r="27" spans="1:7" x14ac:dyDescent="0.2">
      <c r="A27" s="6"/>
      <c r="B27" s="16"/>
      <c r="C27" s="17"/>
      <c r="D27" s="18"/>
      <c r="E27" s="18"/>
      <c r="F27" s="18"/>
      <c r="G27" s="7"/>
    </row>
    <row r="28" spans="1:7" x14ac:dyDescent="0.2">
      <c r="A28" s="6"/>
      <c r="B28" s="16"/>
      <c r="C28" s="17"/>
      <c r="D28" s="18"/>
      <c r="E28" s="18"/>
      <c r="F28" s="18"/>
      <c r="G28" s="7"/>
    </row>
    <row r="29" spans="1:7" x14ac:dyDescent="0.2">
      <c r="A29" s="6"/>
      <c r="B29" s="16"/>
      <c r="C29" s="17"/>
      <c r="D29" s="18"/>
      <c r="E29" s="18"/>
      <c r="F29" s="18"/>
      <c r="G29" s="7"/>
    </row>
    <row r="30" spans="1:7" x14ac:dyDescent="0.2">
      <c r="A30" s="6"/>
      <c r="B30" s="16"/>
      <c r="C30" s="17"/>
      <c r="D30" s="18"/>
      <c r="E30" s="18"/>
      <c r="F30" s="18"/>
      <c r="G30" s="7"/>
    </row>
    <row r="31" spans="1:7" x14ac:dyDescent="0.2">
      <c r="A31" s="6"/>
      <c r="B31" s="16"/>
      <c r="C31" s="17"/>
      <c r="D31" s="18"/>
      <c r="E31" s="18"/>
      <c r="F31" s="18"/>
      <c r="G31" s="7"/>
    </row>
    <row r="32" spans="1:7" x14ac:dyDescent="0.2">
      <c r="A32" s="6"/>
      <c r="B32" s="16"/>
      <c r="C32" s="17"/>
      <c r="D32" s="18"/>
      <c r="E32" s="18"/>
      <c r="F32" s="18"/>
      <c r="G32" s="7"/>
    </row>
    <row r="33" spans="1:7" x14ac:dyDescent="0.2">
      <c r="A33" s="6"/>
      <c r="B33" s="16"/>
      <c r="C33" s="17"/>
      <c r="D33" s="18"/>
      <c r="E33" s="18"/>
      <c r="F33" s="18"/>
      <c r="G33" s="7"/>
    </row>
    <row r="34" spans="1:7" x14ac:dyDescent="0.2">
      <c r="A34" s="6"/>
      <c r="B34" s="16"/>
      <c r="C34" s="17"/>
      <c r="D34" s="18"/>
      <c r="E34" s="18"/>
      <c r="F34" s="18"/>
      <c r="G34" s="7"/>
    </row>
    <row r="35" spans="1:7" x14ac:dyDescent="0.2">
      <c r="A35" s="6"/>
      <c r="B35" s="16"/>
      <c r="C35" s="17"/>
      <c r="D35" s="18"/>
      <c r="E35" s="18"/>
      <c r="F35" s="18"/>
      <c r="G35" s="7"/>
    </row>
    <row r="36" spans="1:7" x14ac:dyDescent="0.2">
      <c r="A36" s="6"/>
      <c r="B36" s="16"/>
      <c r="C36" s="17"/>
      <c r="D36" s="18"/>
      <c r="E36" s="18"/>
      <c r="F36" s="18"/>
      <c r="G36" s="7"/>
    </row>
    <row r="37" spans="1:7" x14ac:dyDescent="0.2">
      <c r="A37" s="6"/>
      <c r="B37" s="16"/>
      <c r="C37" s="17"/>
      <c r="D37" s="18"/>
      <c r="E37" s="18"/>
      <c r="F37" s="18"/>
      <c r="G37" s="7"/>
    </row>
    <row r="38" spans="1:7" x14ac:dyDescent="0.2">
      <c r="A38" s="6"/>
      <c r="B38" s="16"/>
      <c r="C38" s="17"/>
      <c r="D38" s="18"/>
      <c r="E38" s="18"/>
      <c r="F38" s="18"/>
      <c r="G38" s="7"/>
    </row>
    <row r="39" spans="1:7" x14ac:dyDescent="0.2">
      <c r="A39" s="6"/>
      <c r="B39" s="16"/>
      <c r="C39" s="17"/>
      <c r="D39" s="18"/>
      <c r="E39" s="18"/>
      <c r="F39" s="18"/>
      <c r="G39" s="7"/>
    </row>
    <row r="40" spans="1:7" x14ac:dyDescent="0.2">
      <c r="A40" s="6"/>
      <c r="B40" s="16"/>
      <c r="C40" s="17"/>
      <c r="D40" s="18"/>
      <c r="E40" s="18"/>
      <c r="F40" s="18"/>
      <c r="G40" s="7"/>
    </row>
    <row r="41" spans="1:7" x14ac:dyDescent="0.2">
      <c r="A41" s="6"/>
      <c r="B41" s="16"/>
      <c r="C41" s="17"/>
      <c r="D41" s="18"/>
      <c r="E41" s="18"/>
      <c r="F41" s="18"/>
      <c r="G41" s="7"/>
    </row>
    <row r="42" spans="1:7" x14ac:dyDescent="0.2">
      <c r="A42" s="6"/>
      <c r="B42" s="16"/>
      <c r="C42" s="17"/>
      <c r="D42" s="18"/>
      <c r="E42" s="18"/>
      <c r="F42" s="18"/>
      <c r="G42" s="7"/>
    </row>
    <row r="43" spans="1:7" x14ac:dyDescent="0.2">
      <c r="A43" s="6"/>
      <c r="B43" s="16"/>
      <c r="C43" s="17"/>
      <c r="D43" s="18"/>
      <c r="E43" s="18"/>
      <c r="F43" s="18"/>
      <c r="G43" s="7"/>
    </row>
    <row r="44" spans="1:7" x14ac:dyDescent="0.2">
      <c r="A44" s="6"/>
      <c r="B44" s="16"/>
      <c r="C44" s="17"/>
      <c r="D44" s="18"/>
      <c r="E44" s="18"/>
      <c r="F44" s="18"/>
      <c r="G44" s="7"/>
    </row>
    <row r="45" spans="1:7" x14ac:dyDescent="0.2">
      <c r="A45" s="6"/>
      <c r="B45" s="16"/>
      <c r="C45" s="17"/>
      <c r="D45" s="18"/>
      <c r="E45" s="18"/>
      <c r="F45" s="18"/>
      <c r="G45" s="7"/>
    </row>
    <row r="46" spans="1:7" x14ac:dyDescent="0.2">
      <c r="A46" s="6"/>
      <c r="B46" s="16"/>
      <c r="C46" s="17"/>
      <c r="D46" s="18"/>
      <c r="E46" s="18"/>
      <c r="F46" s="18"/>
      <c r="G46" s="7"/>
    </row>
    <row r="47" spans="1:7" x14ac:dyDescent="0.2">
      <c r="A47" s="6"/>
      <c r="B47" s="16"/>
      <c r="C47" s="17"/>
      <c r="D47" s="18"/>
      <c r="E47" s="18"/>
      <c r="F47" s="18"/>
      <c r="G47" s="7"/>
    </row>
    <row r="48" spans="1:7" x14ac:dyDescent="0.2">
      <c r="A48" s="6"/>
      <c r="B48" s="16"/>
      <c r="C48" s="17"/>
      <c r="D48" s="18"/>
      <c r="E48" s="18"/>
      <c r="F48" s="18"/>
      <c r="G48" s="7"/>
    </row>
    <row r="49" spans="1:7" x14ac:dyDescent="0.2">
      <c r="A49" s="6"/>
      <c r="B49" s="16"/>
      <c r="C49" s="17"/>
      <c r="D49" s="18"/>
      <c r="E49" s="18"/>
      <c r="F49" s="18"/>
      <c r="G49" s="7"/>
    </row>
    <row r="50" spans="1:7" x14ac:dyDescent="0.2">
      <c r="A50" s="6"/>
      <c r="B50" s="16"/>
      <c r="C50" s="17"/>
      <c r="D50" s="18"/>
      <c r="E50" s="18"/>
      <c r="F50" s="18"/>
      <c r="G50" s="7"/>
    </row>
    <row r="51" spans="1:7" x14ac:dyDescent="0.2">
      <c r="A51" s="6"/>
      <c r="B51" s="16"/>
      <c r="C51" s="17"/>
      <c r="D51" s="18"/>
      <c r="E51" s="18"/>
      <c r="F51" s="18"/>
      <c r="G51" s="7"/>
    </row>
    <row r="52" spans="1:7" x14ac:dyDescent="0.2">
      <c r="A52" s="6"/>
      <c r="B52" s="16"/>
      <c r="C52" s="17"/>
      <c r="D52" s="18"/>
      <c r="E52" s="18"/>
      <c r="F52" s="18"/>
      <c r="G52" s="7"/>
    </row>
    <row r="53" spans="1:7" x14ac:dyDescent="0.2">
      <c r="A53" s="6"/>
      <c r="B53" s="16"/>
      <c r="C53" s="17"/>
      <c r="D53" s="18"/>
      <c r="E53" s="18"/>
      <c r="F53" s="18"/>
      <c r="G53" s="7"/>
    </row>
    <row r="54" spans="1:7" x14ac:dyDescent="0.2">
      <c r="A54" s="6"/>
      <c r="B54" s="16"/>
      <c r="C54" s="17"/>
      <c r="D54" s="18"/>
      <c r="E54" s="18"/>
      <c r="F54" s="18"/>
      <c r="G54" s="7"/>
    </row>
    <row r="55" spans="1:7" x14ac:dyDescent="0.2">
      <c r="A55" s="6"/>
      <c r="B55" s="16"/>
      <c r="C55" s="17"/>
      <c r="D55" s="18"/>
      <c r="E55" s="18"/>
      <c r="F55" s="18"/>
      <c r="G55" s="7"/>
    </row>
    <row r="56" spans="1:7" x14ac:dyDescent="0.2">
      <c r="A56" s="6"/>
      <c r="B56" s="16"/>
      <c r="C56" s="17"/>
      <c r="D56" s="18"/>
      <c r="E56" s="18"/>
      <c r="F56" s="18"/>
      <c r="G56" s="7"/>
    </row>
    <row r="57" spans="1:7" x14ac:dyDescent="0.2">
      <c r="A57" s="6"/>
      <c r="B57" s="16"/>
      <c r="C57" s="17"/>
      <c r="D57" s="18"/>
      <c r="E57" s="18"/>
      <c r="F57" s="18"/>
      <c r="G57" s="7"/>
    </row>
    <row r="58" spans="1:7" x14ac:dyDescent="0.2">
      <c r="A58" s="6"/>
      <c r="B58" s="16"/>
      <c r="C58" s="17"/>
      <c r="D58" s="18"/>
      <c r="E58" s="18"/>
      <c r="F58" s="18"/>
      <c r="G58" s="7"/>
    </row>
    <row r="59" spans="1:7" x14ac:dyDescent="0.2">
      <c r="A59" s="6"/>
      <c r="B59" s="16"/>
      <c r="C59" s="17"/>
      <c r="D59" s="18"/>
      <c r="E59" s="18"/>
      <c r="F59" s="18"/>
      <c r="G59" s="7"/>
    </row>
    <row r="60" spans="1:7" x14ac:dyDescent="0.2">
      <c r="A60" s="6"/>
      <c r="B60" s="16"/>
      <c r="C60" s="17"/>
      <c r="D60" s="18"/>
      <c r="E60" s="18"/>
      <c r="F60" s="18"/>
      <c r="G60" s="7"/>
    </row>
    <row r="61" spans="1:7" x14ac:dyDescent="0.2">
      <c r="A61" s="6"/>
      <c r="B61" s="16"/>
      <c r="C61" s="17"/>
      <c r="D61" s="18"/>
      <c r="E61" s="18"/>
      <c r="F61" s="18"/>
      <c r="G61" s="7"/>
    </row>
    <row r="62" spans="1:7" x14ac:dyDescent="0.2">
      <c r="A62" s="6"/>
      <c r="B62" s="16"/>
      <c r="C62" s="17"/>
      <c r="D62" s="18"/>
      <c r="E62" s="18"/>
      <c r="F62" s="18"/>
      <c r="G62" s="7"/>
    </row>
    <row r="63" spans="1:7" x14ac:dyDescent="0.2">
      <c r="A63" s="6"/>
      <c r="B63" s="16"/>
      <c r="C63" s="17"/>
      <c r="D63" s="18"/>
      <c r="E63" s="18"/>
      <c r="F63" s="18"/>
      <c r="G63" s="7"/>
    </row>
    <row r="64" spans="1:7" x14ac:dyDescent="0.2">
      <c r="A64" s="6"/>
      <c r="B64" s="16"/>
      <c r="C64" s="17"/>
      <c r="D64" s="18"/>
      <c r="E64" s="18"/>
      <c r="F64" s="18"/>
      <c r="G64" s="7"/>
    </row>
    <row r="65" spans="1:7" x14ac:dyDescent="0.2">
      <c r="A65" s="6"/>
      <c r="B65" s="16"/>
      <c r="C65" s="17"/>
      <c r="D65" s="18"/>
      <c r="E65" s="18"/>
      <c r="F65" s="18"/>
      <c r="G65" s="7"/>
    </row>
    <row r="66" spans="1:7" x14ac:dyDescent="0.2">
      <c r="A66" s="6"/>
      <c r="B66" s="16"/>
      <c r="C66" s="17"/>
      <c r="D66" s="18"/>
      <c r="E66" s="18"/>
      <c r="F66" s="18"/>
      <c r="G66" s="7"/>
    </row>
    <row r="67" spans="1:7" x14ac:dyDescent="0.2">
      <c r="A67" s="6"/>
      <c r="B67" s="16"/>
      <c r="C67" s="17"/>
      <c r="D67" s="18"/>
      <c r="E67" s="18"/>
      <c r="F67" s="18"/>
      <c r="G67" s="7"/>
    </row>
    <row r="68" spans="1:7" x14ac:dyDescent="0.2">
      <c r="A68" s="6"/>
      <c r="B68" s="16"/>
      <c r="C68" s="17"/>
      <c r="D68" s="18"/>
      <c r="E68" s="18"/>
      <c r="F68" s="18"/>
      <c r="G68" s="7"/>
    </row>
    <row r="69" spans="1:7" x14ac:dyDescent="0.2">
      <c r="A69" s="6"/>
      <c r="B69" s="16"/>
      <c r="C69" s="17"/>
      <c r="D69" s="18"/>
      <c r="E69" s="18"/>
      <c r="F69" s="18"/>
      <c r="G69" s="7"/>
    </row>
    <row r="70" spans="1:7" x14ac:dyDescent="0.2">
      <c r="A70" s="6"/>
      <c r="B70" s="16"/>
      <c r="C70" s="17"/>
      <c r="D70" s="18"/>
      <c r="E70" s="18"/>
      <c r="F70" s="18"/>
      <c r="G70" s="7"/>
    </row>
    <row r="71" spans="1:7" x14ac:dyDescent="0.2">
      <c r="A71" s="6"/>
      <c r="B71" s="16"/>
      <c r="C71" s="17"/>
      <c r="D71" s="18"/>
      <c r="E71" s="18"/>
      <c r="F71" s="18"/>
      <c r="G71" s="7"/>
    </row>
    <row r="72" spans="1:7" x14ac:dyDescent="0.2">
      <c r="A72" s="6"/>
      <c r="B72" s="16"/>
      <c r="C72" s="17"/>
      <c r="D72" s="18"/>
      <c r="E72" s="18"/>
      <c r="F72" s="18"/>
      <c r="G72" s="7"/>
    </row>
    <row r="73" spans="1:7" x14ac:dyDescent="0.2">
      <c r="A73" s="6"/>
      <c r="B73" s="16"/>
      <c r="C73" s="17"/>
      <c r="D73" s="18"/>
      <c r="E73" s="18"/>
      <c r="F73" s="18"/>
      <c r="G73" s="7"/>
    </row>
    <row r="74" spans="1:7" x14ac:dyDescent="0.2">
      <c r="A74" s="6"/>
      <c r="B74" s="16"/>
      <c r="C74" s="17"/>
      <c r="D74" s="18"/>
      <c r="E74" s="18"/>
      <c r="F74" s="18"/>
      <c r="G74" s="7"/>
    </row>
    <row r="75" spans="1:7" x14ac:dyDescent="0.2">
      <c r="A75" s="6"/>
      <c r="B75" s="16"/>
      <c r="C75" s="17"/>
      <c r="D75" s="18"/>
      <c r="E75" s="18"/>
      <c r="F75" s="18"/>
      <c r="G75" s="7"/>
    </row>
    <row r="76" spans="1:7" x14ac:dyDescent="0.2">
      <c r="A76" s="6"/>
      <c r="B76" s="16"/>
      <c r="C76" s="17"/>
      <c r="D76" s="18"/>
      <c r="E76" s="18"/>
      <c r="F76" s="18"/>
      <c r="G76" s="7"/>
    </row>
    <row r="77" spans="1:7" x14ac:dyDescent="0.2">
      <c r="A77" s="6"/>
      <c r="B77" s="16"/>
      <c r="C77" s="17"/>
      <c r="D77" s="18"/>
      <c r="E77" s="18"/>
      <c r="F77" s="18"/>
      <c r="G77" s="7"/>
    </row>
    <row r="78" spans="1:7" x14ac:dyDescent="0.2">
      <c r="A78" s="6"/>
      <c r="B78" s="16"/>
      <c r="C78" s="17"/>
      <c r="D78" s="18"/>
      <c r="E78" s="18"/>
      <c r="F78" s="18"/>
      <c r="G78" s="7"/>
    </row>
    <row r="79" spans="1:7" x14ac:dyDescent="0.2">
      <c r="A79" s="6"/>
      <c r="B79" s="16"/>
      <c r="C79" s="17"/>
      <c r="D79" s="18"/>
      <c r="E79" s="18"/>
      <c r="F79" s="18"/>
      <c r="G79" s="7"/>
    </row>
    <row r="80" spans="1:7" x14ac:dyDescent="0.2">
      <c r="A80" s="6"/>
      <c r="B80" s="16"/>
      <c r="C80" s="17"/>
      <c r="D80" s="18"/>
      <c r="E80" s="18"/>
      <c r="F80" s="18"/>
      <c r="G80" s="7"/>
    </row>
    <row r="81" spans="1:7" x14ac:dyDescent="0.2">
      <c r="A81" s="6"/>
      <c r="B81" s="16"/>
      <c r="C81" s="17"/>
      <c r="D81" s="18"/>
      <c r="E81" s="18"/>
      <c r="F81" s="18"/>
      <c r="G81" s="7"/>
    </row>
    <row r="82" spans="1:7" x14ac:dyDescent="0.2">
      <c r="A82" s="6"/>
      <c r="B82" s="16"/>
      <c r="C82" s="17"/>
      <c r="D82" s="18"/>
      <c r="E82" s="18"/>
      <c r="F82" s="18"/>
      <c r="G82" s="7"/>
    </row>
    <row r="83" spans="1:7" x14ac:dyDescent="0.2">
      <c r="A83" s="6"/>
      <c r="B83" s="16"/>
      <c r="C83" s="17"/>
      <c r="D83" s="18"/>
      <c r="E83" s="18"/>
      <c r="F83" s="18"/>
      <c r="G83" s="7"/>
    </row>
    <row r="84" spans="1:7" x14ac:dyDescent="0.2">
      <c r="A84" s="6"/>
      <c r="B84" s="16"/>
      <c r="C84" s="17"/>
      <c r="D84" s="18"/>
      <c r="E84" s="18"/>
      <c r="F84" s="18"/>
      <c r="G84" s="7"/>
    </row>
    <row r="85" spans="1:7" x14ac:dyDescent="0.2">
      <c r="A85" s="6"/>
      <c r="B85" s="16"/>
      <c r="C85" s="17"/>
      <c r="D85" s="18"/>
      <c r="E85" s="18"/>
      <c r="F85" s="18"/>
      <c r="G85" s="7"/>
    </row>
    <row r="86" spans="1:7" x14ac:dyDescent="0.2">
      <c r="A86" s="6"/>
      <c r="B86" s="16"/>
      <c r="C86" s="17"/>
      <c r="D86" s="18"/>
      <c r="E86" s="18"/>
      <c r="F86" s="18"/>
      <c r="G86" s="7"/>
    </row>
    <row r="87" spans="1:7" x14ac:dyDescent="0.2">
      <c r="A87" s="6"/>
      <c r="B87" s="16"/>
      <c r="C87" s="17"/>
      <c r="D87" s="18"/>
      <c r="E87" s="18"/>
      <c r="F87" s="18"/>
      <c r="G87" s="7"/>
    </row>
    <row r="88" spans="1:7" x14ac:dyDescent="0.2">
      <c r="A88" s="6"/>
      <c r="B88" s="16"/>
      <c r="C88" s="17"/>
      <c r="D88" s="18"/>
      <c r="E88" s="18"/>
      <c r="F88" s="18"/>
      <c r="G88" s="7"/>
    </row>
    <row r="89" spans="1:7" x14ac:dyDescent="0.2">
      <c r="A89" s="6"/>
      <c r="B89" s="16"/>
      <c r="C89" s="17"/>
      <c r="D89" s="18"/>
      <c r="E89" s="18"/>
      <c r="F89" s="18"/>
      <c r="G89" s="7"/>
    </row>
    <row r="90" spans="1:7" x14ac:dyDescent="0.2">
      <c r="A90" s="6"/>
      <c r="B90" s="16"/>
      <c r="C90" s="17"/>
      <c r="D90" s="18"/>
      <c r="E90" s="18"/>
      <c r="F90" s="18"/>
      <c r="G90" s="7"/>
    </row>
    <row r="91" spans="1:7" x14ac:dyDescent="0.2">
      <c r="A91" s="6"/>
      <c r="B91" s="16"/>
      <c r="C91" s="17"/>
      <c r="D91" s="18"/>
      <c r="E91" s="18"/>
      <c r="F91" s="18"/>
      <c r="G91" s="7"/>
    </row>
    <row r="92" spans="1:7" x14ac:dyDescent="0.2">
      <c r="A92" s="6"/>
      <c r="B92" s="16"/>
      <c r="C92" s="17"/>
      <c r="D92" s="18"/>
      <c r="E92" s="18"/>
      <c r="F92" s="18"/>
      <c r="G92" s="7"/>
    </row>
    <row r="93" spans="1:7" x14ac:dyDescent="0.2">
      <c r="A93" s="6"/>
      <c r="B93" s="16"/>
      <c r="C93" s="17"/>
      <c r="D93" s="18"/>
      <c r="E93" s="18"/>
      <c r="F93" s="18"/>
      <c r="G93" s="7"/>
    </row>
    <row r="94" spans="1:7" x14ac:dyDescent="0.2">
      <c r="A94" s="6"/>
      <c r="B94" s="16"/>
      <c r="C94" s="17"/>
      <c r="D94" s="18"/>
      <c r="E94" s="18"/>
      <c r="F94" s="18"/>
      <c r="G94" s="7"/>
    </row>
    <row r="95" spans="1:7" x14ac:dyDescent="0.2">
      <c r="A95" s="6"/>
      <c r="B95" s="16"/>
      <c r="C95" s="17"/>
      <c r="D95" s="18"/>
      <c r="E95" s="18"/>
      <c r="F95" s="18"/>
      <c r="G95" s="7"/>
    </row>
    <row r="96" spans="1:7" x14ac:dyDescent="0.2">
      <c r="A96" s="6"/>
      <c r="B96" s="16"/>
      <c r="C96" s="17"/>
      <c r="D96" s="18"/>
      <c r="E96" s="18"/>
      <c r="F96" s="18"/>
      <c r="G96" s="7"/>
    </row>
    <row r="97" spans="1:7" x14ac:dyDescent="0.2">
      <c r="A97" s="6"/>
      <c r="B97" s="16"/>
      <c r="C97" s="17"/>
      <c r="D97" s="18"/>
      <c r="E97" s="18"/>
      <c r="F97" s="18"/>
      <c r="G97" s="7"/>
    </row>
    <row r="98" spans="1:7" x14ac:dyDescent="0.2">
      <c r="A98" s="6"/>
      <c r="B98" s="16"/>
      <c r="C98" s="17"/>
      <c r="D98" s="18"/>
      <c r="E98" s="18"/>
      <c r="F98" s="18"/>
      <c r="G98" s="7"/>
    </row>
    <row r="99" spans="1:7" x14ac:dyDescent="0.2">
      <c r="A99" s="6"/>
      <c r="B99" s="16"/>
      <c r="C99" s="17"/>
      <c r="D99" s="18"/>
      <c r="E99" s="18"/>
      <c r="F99" s="18"/>
      <c r="G99" s="7"/>
    </row>
    <row r="100" spans="1:7" x14ac:dyDescent="0.2">
      <c r="A100" s="6"/>
      <c r="B100" s="16"/>
      <c r="C100" s="17"/>
      <c r="D100" s="18"/>
      <c r="E100" s="18"/>
      <c r="F100" s="18"/>
      <c r="G100" s="7"/>
    </row>
    <row r="101" spans="1:7" x14ac:dyDescent="0.2">
      <c r="A101" s="6"/>
      <c r="B101" s="16"/>
      <c r="C101" s="17"/>
      <c r="D101" s="18"/>
      <c r="E101" s="18"/>
      <c r="F101" s="18"/>
      <c r="G101" s="7"/>
    </row>
    <row r="102" spans="1:7" x14ac:dyDescent="0.2">
      <c r="A102" s="6"/>
      <c r="B102" s="16"/>
      <c r="C102" s="17"/>
      <c r="D102" s="18"/>
      <c r="E102" s="18"/>
      <c r="F102" s="18"/>
      <c r="G102" s="7"/>
    </row>
    <row r="103" spans="1:7" x14ac:dyDescent="0.2">
      <c r="A103" s="6"/>
      <c r="B103" s="16"/>
      <c r="C103" s="17"/>
      <c r="D103" s="18"/>
      <c r="E103" s="18"/>
      <c r="F103" s="18"/>
      <c r="G103" s="7"/>
    </row>
    <row r="104" spans="1:7" x14ac:dyDescent="0.2">
      <c r="A104" s="6"/>
      <c r="B104" s="16"/>
      <c r="C104" s="17"/>
      <c r="D104" s="18"/>
      <c r="E104" s="18"/>
      <c r="F104" s="18"/>
      <c r="G104" s="7"/>
    </row>
    <row r="105" spans="1:7" x14ac:dyDescent="0.2">
      <c r="A105" s="6"/>
      <c r="B105" s="16"/>
      <c r="C105" s="17"/>
      <c r="D105" s="18"/>
      <c r="E105" s="18"/>
      <c r="F105" s="18"/>
      <c r="G105" s="7"/>
    </row>
    <row r="106" spans="1:7" x14ac:dyDescent="0.2">
      <c r="A106" s="6"/>
      <c r="B106" s="16"/>
      <c r="C106" s="17"/>
      <c r="D106" s="18"/>
      <c r="E106" s="18"/>
      <c r="F106" s="18"/>
      <c r="G106" s="7"/>
    </row>
    <row r="107" spans="1:7" x14ac:dyDescent="0.2">
      <c r="A107" s="6"/>
      <c r="B107" s="16"/>
      <c r="C107" s="17"/>
      <c r="D107" s="18"/>
      <c r="E107" s="18"/>
      <c r="F107" s="18"/>
      <c r="G107" s="7"/>
    </row>
    <row r="108" spans="1:7" x14ac:dyDescent="0.2">
      <c r="A108" s="6"/>
      <c r="B108" s="16"/>
      <c r="C108" s="17"/>
      <c r="D108" s="18"/>
      <c r="E108" s="18"/>
      <c r="F108" s="18"/>
      <c r="G108" s="7"/>
    </row>
    <row r="109" spans="1:7" x14ac:dyDescent="0.2">
      <c r="A109" s="6"/>
      <c r="B109" s="16"/>
      <c r="C109" s="17"/>
      <c r="D109" s="18"/>
      <c r="E109" s="18"/>
      <c r="F109" s="18"/>
      <c r="G109" s="7"/>
    </row>
    <row r="110" spans="1:7" x14ac:dyDescent="0.2">
      <c r="A110" s="6"/>
      <c r="B110" s="16"/>
      <c r="C110" s="17"/>
      <c r="D110" s="18"/>
      <c r="E110" s="18"/>
      <c r="F110" s="18"/>
      <c r="G110" s="7"/>
    </row>
    <row r="111" spans="1:7" x14ac:dyDescent="0.2">
      <c r="A111" s="6"/>
      <c r="B111" s="16"/>
      <c r="C111" s="17"/>
      <c r="D111" s="18"/>
      <c r="E111" s="18"/>
      <c r="F111" s="18"/>
      <c r="G111" s="7"/>
    </row>
    <row r="112" spans="1:7" x14ac:dyDescent="0.2">
      <c r="A112" s="6"/>
      <c r="B112" s="16"/>
      <c r="C112" s="17"/>
      <c r="D112" s="18"/>
      <c r="E112" s="18"/>
      <c r="F112" s="18"/>
      <c r="G112" s="7"/>
    </row>
    <row r="113" spans="1:7" x14ac:dyDescent="0.2">
      <c r="A113" s="6"/>
      <c r="B113" s="16"/>
      <c r="C113" s="17"/>
      <c r="D113" s="18"/>
      <c r="E113" s="18"/>
      <c r="F113" s="18"/>
      <c r="G113" s="7"/>
    </row>
    <row r="114" spans="1:7" x14ac:dyDescent="0.2">
      <c r="A114" s="6"/>
      <c r="B114" s="16"/>
      <c r="C114" s="17"/>
      <c r="D114" s="18"/>
      <c r="E114" s="18"/>
      <c r="F114" s="18"/>
      <c r="G114" s="7"/>
    </row>
    <row r="115" spans="1:7" x14ac:dyDescent="0.2">
      <c r="A115" s="6"/>
      <c r="B115" s="16"/>
      <c r="C115" s="17"/>
      <c r="D115" s="18"/>
      <c r="E115" s="18"/>
      <c r="F115" s="18"/>
      <c r="G115" s="7"/>
    </row>
    <row r="116" spans="1:7" ht="17" thickBot="1" x14ac:dyDescent="0.25">
      <c r="A116" s="8"/>
      <c r="B116" s="22"/>
      <c r="C116" s="23"/>
      <c r="D116" s="24"/>
      <c r="E116" s="24"/>
      <c r="F116" s="24"/>
      <c r="G116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"/>
  <sheetViews>
    <sheetView workbookViewId="0">
      <selection activeCell="J19" sqref="J19"/>
    </sheetView>
  </sheetViews>
  <sheetFormatPr baseColWidth="10" defaultRowHeight="16" x14ac:dyDescent="0.2"/>
  <cols>
    <col min="1" max="1" width="11.5" bestFit="1" customWidth="1"/>
    <col min="2" max="2" width="16.6640625" style="2" bestFit="1" customWidth="1"/>
    <col min="3" max="3" width="10.83203125" style="3" bestFit="1" customWidth="1"/>
    <col min="4" max="4" width="13.6640625" style="1" customWidth="1"/>
    <col min="5" max="5" width="12" style="1" customWidth="1"/>
    <col min="6" max="6" width="10.83203125" style="1" customWidth="1"/>
    <col min="7" max="7" width="18.33203125" style="1" customWidth="1"/>
    <col min="9" max="9" width="11.5" bestFit="1" customWidth="1"/>
    <col min="12" max="13" width="12.5" customWidth="1"/>
  </cols>
  <sheetData>
    <row r="2" spans="1:14" ht="17" thickBot="1" x14ac:dyDescent="0.25"/>
    <row r="3" spans="1:14" ht="32" x14ac:dyDescent="0.2">
      <c r="A3" s="10" t="s">
        <v>0</v>
      </c>
      <c r="B3" s="11" t="s">
        <v>4</v>
      </c>
      <c r="C3" s="12" t="s">
        <v>5</v>
      </c>
      <c r="D3" s="13" t="s">
        <v>16</v>
      </c>
      <c r="E3" s="14" t="s">
        <v>6</v>
      </c>
      <c r="F3" s="4"/>
    </row>
    <row r="4" spans="1:14" x14ac:dyDescent="0.2">
      <c r="A4" s="15" t="s">
        <v>8</v>
      </c>
      <c r="B4" s="16" t="s">
        <v>9</v>
      </c>
      <c r="C4" s="17" t="s">
        <v>10</v>
      </c>
      <c r="D4" s="18" t="s">
        <v>13</v>
      </c>
      <c r="E4" s="7" t="s">
        <v>10</v>
      </c>
    </row>
    <row r="5" spans="1:14" x14ac:dyDescent="0.2">
      <c r="A5" s="15" t="s">
        <v>11</v>
      </c>
      <c r="B5" s="16"/>
      <c r="C5" s="17">
        <v>100000</v>
      </c>
      <c r="D5" s="18"/>
      <c r="E5" s="7">
        <v>8000</v>
      </c>
    </row>
    <row r="6" spans="1:14" x14ac:dyDescent="0.2">
      <c r="A6" s="15" t="s">
        <v>12</v>
      </c>
      <c r="B6" s="16"/>
      <c r="C6" s="17">
        <v>10000</v>
      </c>
      <c r="D6" s="18"/>
      <c r="E6" s="7">
        <v>500</v>
      </c>
    </row>
    <row r="7" spans="1:14" x14ac:dyDescent="0.2">
      <c r="A7" s="15" t="s">
        <v>1</v>
      </c>
      <c r="B7" s="16"/>
      <c r="C7" s="17"/>
      <c r="D7" s="18">
        <v>0.08</v>
      </c>
      <c r="E7" s="7"/>
    </row>
    <row r="8" spans="1:14" x14ac:dyDescent="0.2">
      <c r="A8" s="15" t="s">
        <v>2</v>
      </c>
      <c r="B8" s="16"/>
      <c r="C8" s="17"/>
      <c r="D8" s="18">
        <v>0.12</v>
      </c>
      <c r="E8" s="7"/>
    </row>
    <row r="9" spans="1:14" ht="32" x14ac:dyDescent="0.2">
      <c r="A9" s="19" t="s">
        <v>15</v>
      </c>
      <c r="B9" s="16"/>
      <c r="C9" s="17"/>
      <c r="D9" s="18"/>
      <c r="E9" s="7"/>
    </row>
    <row r="10" spans="1:14" x14ac:dyDescent="0.2">
      <c r="A10" s="20">
        <v>0</v>
      </c>
      <c r="B10" s="16">
        <v>0.16</v>
      </c>
      <c r="C10" s="17"/>
      <c r="D10" s="18"/>
      <c r="E10" s="7"/>
    </row>
    <row r="11" spans="1:14" x14ac:dyDescent="0.2">
      <c r="A11" s="20">
        <f>A10+0.15</f>
        <v>0.15</v>
      </c>
      <c r="B11" s="16">
        <v>0.19</v>
      </c>
      <c r="C11" s="17"/>
      <c r="D11" s="18"/>
      <c r="E11" s="7"/>
    </row>
    <row r="12" spans="1:14" x14ac:dyDescent="0.2">
      <c r="A12" s="20">
        <f>A11+0.35</f>
        <v>0.5</v>
      </c>
      <c r="B12" s="16">
        <v>0.25</v>
      </c>
      <c r="C12" s="17"/>
      <c r="D12" s="18"/>
      <c r="E12" s="7"/>
    </row>
    <row r="13" spans="1:14" ht="17" thickBot="1" x14ac:dyDescent="0.25">
      <c r="A13" s="21">
        <f>A12+0.35</f>
        <v>0.85</v>
      </c>
      <c r="B13" s="22">
        <v>0.28000000000000003</v>
      </c>
      <c r="C13" s="23"/>
      <c r="D13" s="24"/>
      <c r="E13" s="9"/>
    </row>
    <row r="15" spans="1:14" ht="17" thickBot="1" x14ac:dyDescent="0.25"/>
    <row r="16" spans="1:14" ht="32" x14ac:dyDescent="0.2">
      <c r="A16" s="10" t="s">
        <v>7</v>
      </c>
      <c r="B16" s="11" t="str">
        <f>B3</f>
        <v>Market Proportion</v>
      </c>
      <c r="C16" s="12" t="str">
        <f t="shared" ref="C16:E16" si="0">C3</f>
        <v>Market Size</v>
      </c>
      <c r="D16" s="13" t="s">
        <v>16</v>
      </c>
      <c r="E16" s="25" t="str">
        <f t="shared" si="0"/>
        <v>Fixed Cost</v>
      </c>
      <c r="F16" s="25" t="s">
        <v>3</v>
      </c>
      <c r="G16" s="14" t="s">
        <v>14</v>
      </c>
      <c r="N16" s="3"/>
    </row>
    <row r="17" spans="1:7" x14ac:dyDescent="0.2">
      <c r="A17" s="6">
        <v>1</v>
      </c>
      <c r="B17" s="16">
        <f ca="1">VLOOKUP(RAND(),$A$10:$B$13,2)</f>
        <v>0.16</v>
      </c>
      <c r="C17" s="17">
        <f ca="1">_xlfn.NORM.INV(RAND(),$C$5,$C$6)</f>
        <v>98583.605863996563</v>
      </c>
      <c r="D17" s="18">
        <f ca="1">$D$7+RAND()*($D$8-$D$7)</f>
        <v>0.10989418511002585</v>
      </c>
      <c r="E17" s="18">
        <f ca="1">_xlfn.NORM.INV(RAND(),$E$5,$E$6)</f>
        <v>7894.6582467309281</v>
      </c>
      <c r="F17" s="18">
        <v>0.5</v>
      </c>
      <c r="G17" s="7">
        <f ca="1">(C17*B17)*(F17-D17)-E17</f>
        <v>-1741.3721826723013</v>
      </c>
    </row>
    <row r="18" spans="1:7" x14ac:dyDescent="0.2">
      <c r="A18" s="6">
        <v>2</v>
      </c>
      <c r="B18" s="16">
        <f t="shared" ref="B18:B81" ca="1" si="1">VLOOKUP(RAND(),$A$10:$B$13,2)</f>
        <v>0.19</v>
      </c>
      <c r="C18" s="17">
        <f t="shared" ref="C18:C81" ca="1" si="2">_xlfn.NORM.INV(RAND(),$C$5,$C$6)</f>
        <v>85499.291777986306</v>
      </c>
      <c r="D18" s="18">
        <f t="shared" ref="D18:D81" ca="1" si="3">$D$7+RAND()*($D$8-$D$7)</f>
        <v>0.10704649293904481</v>
      </c>
      <c r="E18" s="18">
        <f t="shared" ref="E18:E81" ca="1" si="4">_xlfn.NORM.INV(RAND(),$E$5,$E$6)</f>
        <v>8465.2200272667378</v>
      </c>
      <c r="F18" s="18">
        <v>0.5</v>
      </c>
      <c r="G18" s="7">
        <f t="shared" ref="G18:G81" ca="1" si="5">(C18*B18)*(F18-D18)-E18</f>
        <v>-2081.7431817430916</v>
      </c>
    </row>
    <row r="19" spans="1:7" x14ac:dyDescent="0.2">
      <c r="A19" s="6">
        <v>3</v>
      </c>
      <c r="B19" s="16">
        <f t="shared" ca="1" si="1"/>
        <v>0.25</v>
      </c>
      <c r="C19" s="17">
        <f t="shared" ca="1" si="2"/>
        <v>80962.212204466312</v>
      </c>
      <c r="D19" s="18">
        <f t="shared" ca="1" si="3"/>
        <v>9.6851284310025737E-2</v>
      </c>
      <c r="E19" s="18">
        <f t="shared" ca="1" si="4"/>
        <v>7711.8798195750551</v>
      </c>
      <c r="F19" s="18">
        <v>0.5</v>
      </c>
      <c r="G19" s="7">
        <f t="shared" ca="1" si="5"/>
        <v>448.07314783738275</v>
      </c>
    </row>
    <row r="20" spans="1:7" x14ac:dyDescent="0.2">
      <c r="A20" s="6">
        <v>4</v>
      </c>
      <c r="B20" s="16">
        <f t="shared" ca="1" si="1"/>
        <v>0.25</v>
      </c>
      <c r="C20" s="17">
        <f t="shared" ca="1" si="2"/>
        <v>111346.58990918672</v>
      </c>
      <c r="D20" s="18">
        <f t="shared" ca="1" si="3"/>
        <v>0.10920259585917971</v>
      </c>
      <c r="E20" s="18">
        <f t="shared" ca="1" si="4"/>
        <v>8263.1689794149879</v>
      </c>
      <c r="F20" s="18">
        <v>0.5</v>
      </c>
      <c r="G20" s="7">
        <f t="shared" ca="1" si="5"/>
        <v>2615.3205946956696</v>
      </c>
    </row>
    <row r="21" spans="1:7" x14ac:dyDescent="0.2">
      <c r="A21" s="6">
        <v>5</v>
      </c>
      <c r="B21" s="16">
        <f t="shared" ca="1" si="1"/>
        <v>0.19</v>
      </c>
      <c r="C21" s="17">
        <f t="shared" ca="1" si="2"/>
        <v>106851.72906306108</v>
      </c>
      <c r="D21" s="18">
        <f t="shared" ca="1" si="3"/>
        <v>8.2908108811133932E-2</v>
      </c>
      <c r="E21" s="18">
        <f t="shared" ca="1" si="4"/>
        <v>8729.1425319279733</v>
      </c>
      <c r="F21" s="18">
        <v>0.5</v>
      </c>
      <c r="G21" s="7">
        <f t="shared" ca="1" si="5"/>
        <v>-261.41447910260285</v>
      </c>
    </row>
    <row r="22" spans="1:7" x14ac:dyDescent="0.2">
      <c r="A22" s="6">
        <v>6</v>
      </c>
      <c r="B22" s="16">
        <f t="shared" ca="1" si="1"/>
        <v>0.25</v>
      </c>
      <c r="C22" s="17">
        <f t="shared" ca="1" si="2"/>
        <v>92653.629881995672</v>
      </c>
      <c r="D22" s="18">
        <f t="shared" ca="1" si="3"/>
        <v>8.6575028005643595E-2</v>
      </c>
      <c r="E22" s="18">
        <f t="shared" ca="1" si="4"/>
        <v>8623.6065193269642</v>
      </c>
      <c r="F22" s="18">
        <v>0.5</v>
      </c>
      <c r="G22" s="7">
        <f t="shared" ca="1" si="5"/>
        <v>952.72456545791647</v>
      </c>
    </row>
    <row r="23" spans="1:7" x14ac:dyDescent="0.2">
      <c r="A23" s="6">
        <v>7</v>
      </c>
      <c r="B23" s="16">
        <f t="shared" ca="1" si="1"/>
        <v>0.25</v>
      </c>
      <c r="C23" s="17">
        <f t="shared" ca="1" si="2"/>
        <v>99164.868252359069</v>
      </c>
      <c r="D23" s="18">
        <f t="shared" ca="1" si="3"/>
        <v>9.8134057362049082E-2</v>
      </c>
      <c r="E23" s="18">
        <f t="shared" ca="1" si="4"/>
        <v>7196.2554617774304</v>
      </c>
      <c r="F23" s="18">
        <v>0.5</v>
      </c>
      <c r="G23" s="7">
        <f t="shared" ca="1" si="5"/>
        <v>2766.4903524231931</v>
      </c>
    </row>
    <row r="24" spans="1:7" x14ac:dyDescent="0.2">
      <c r="A24" s="6">
        <v>8</v>
      </c>
      <c r="B24" s="16">
        <f t="shared" ca="1" si="1"/>
        <v>0.25</v>
      </c>
      <c r="C24" s="17">
        <f t="shared" ca="1" si="2"/>
        <v>102647.10057510578</v>
      </c>
      <c r="D24" s="18">
        <f t="shared" ca="1" si="3"/>
        <v>9.2103227526935283E-2</v>
      </c>
      <c r="E24" s="18">
        <f t="shared" ca="1" si="4"/>
        <v>7654.9296836627227</v>
      </c>
      <c r="F24" s="18">
        <v>0.5</v>
      </c>
      <c r="G24" s="7">
        <f t="shared" ca="1" si="5"/>
        <v>2812.4255734132048</v>
      </c>
    </row>
    <row r="25" spans="1:7" x14ac:dyDescent="0.2">
      <c r="A25" s="6">
        <v>9</v>
      </c>
      <c r="B25" s="16">
        <f t="shared" ca="1" si="1"/>
        <v>0.25</v>
      </c>
      <c r="C25" s="17">
        <f t="shared" ca="1" si="2"/>
        <v>87266.170841942818</v>
      </c>
      <c r="D25" s="18">
        <f t="shared" ca="1" si="3"/>
        <v>0.11626728805702713</v>
      </c>
      <c r="E25" s="18">
        <f t="shared" ca="1" si="4"/>
        <v>8217.409988896914</v>
      </c>
      <c r="F25" s="18">
        <v>0.5</v>
      </c>
      <c r="G25" s="7">
        <f t="shared" ca="1" si="5"/>
        <v>154.31111061746196</v>
      </c>
    </row>
    <row r="26" spans="1:7" x14ac:dyDescent="0.2">
      <c r="A26" s="6">
        <v>10</v>
      </c>
      <c r="B26" s="16">
        <f t="shared" ca="1" si="1"/>
        <v>0.28000000000000003</v>
      </c>
      <c r="C26" s="17">
        <f t="shared" ca="1" si="2"/>
        <v>94559.526869716166</v>
      </c>
      <c r="D26" s="18">
        <f t="shared" ca="1" si="3"/>
        <v>0.10253322388647279</v>
      </c>
      <c r="E26" s="18">
        <f t="shared" ca="1" si="4"/>
        <v>7291.806016219196</v>
      </c>
      <c r="F26" s="18">
        <v>0.5</v>
      </c>
      <c r="G26" s="7">
        <f t="shared" ca="1" si="5"/>
        <v>3231.7896665842345</v>
      </c>
    </row>
    <row r="27" spans="1:7" x14ac:dyDescent="0.2">
      <c r="A27" s="6">
        <v>11</v>
      </c>
      <c r="B27" s="16">
        <f t="shared" ca="1" si="1"/>
        <v>0.25</v>
      </c>
      <c r="C27" s="17">
        <f t="shared" ca="1" si="2"/>
        <v>109917.0707698488</v>
      </c>
      <c r="D27" s="18">
        <f t="shared" ca="1" si="3"/>
        <v>0.10256403772772181</v>
      </c>
      <c r="E27" s="18">
        <f t="shared" ca="1" si="4"/>
        <v>8523.5223621921341</v>
      </c>
      <c r="F27" s="18">
        <v>0.5</v>
      </c>
      <c r="G27" s="7">
        <f t="shared" ca="1" si="5"/>
        <v>2397.7268356991044</v>
      </c>
    </row>
    <row r="28" spans="1:7" x14ac:dyDescent="0.2">
      <c r="A28" s="6">
        <v>12</v>
      </c>
      <c r="B28" s="16">
        <f t="shared" ca="1" si="1"/>
        <v>0.16</v>
      </c>
      <c r="C28" s="17">
        <f t="shared" ca="1" si="2"/>
        <v>90599.010431021306</v>
      </c>
      <c r="D28" s="18">
        <f t="shared" ca="1" si="3"/>
        <v>9.1408332790081898E-2</v>
      </c>
      <c r="E28" s="18">
        <f t="shared" ca="1" si="4"/>
        <v>7478.2566567344165</v>
      </c>
      <c r="F28" s="18">
        <v>0.5</v>
      </c>
      <c r="G28" s="7">
        <f t="shared" ca="1" si="5"/>
        <v>-1555.3765416016549</v>
      </c>
    </row>
    <row r="29" spans="1:7" x14ac:dyDescent="0.2">
      <c r="A29" s="6">
        <v>13</v>
      </c>
      <c r="B29" s="16">
        <f t="shared" ca="1" si="1"/>
        <v>0.19</v>
      </c>
      <c r="C29" s="17">
        <f t="shared" ca="1" si="2"/>
        <v>89876.708248914874</v>
      </c>
      <c r="D29" s="18">
        <f t="shared" ca="1" si="3"/>
        <v>9.1912508488018449E-2</v>
      </c>
      <c r="E29" s="18">
        <f t="shared" ca="1" si="4"/>
        <v>7493.3924221808074</v>
      </c>
      <c r="F29" s="18">
        <v>0.5</v>
      </c>
      <c r="G29" s="7">
        <f t="shared" ca="1" si="5"/>
        <v>-524.65594339656855</v>
      </c>
    </row>
    <row r="30" spans="1:7" x14ac:dyDescent="0.2">
      <c r="A30" s="6">
        <v>14</v>
      </c>
      <c r="B30" s="16">
        <f t="shared" ca="1" si="1"/>
        <v>0.19</v>
      </c>
      <c r="C30" s="17">
        <f t="shared" ca="1" si="2"/>
        <v>97966.662662053859</v>
      </c>
      <c r="D30" s="18">
        <f t="shared" ca="1" si="3"/>
        <v>0.10958674137910737</v>
      </c>
      <c r="E30" s="18">
        <f t="shared" ca="1" si="4"/>
        <v>7678.1867051825247</v>
      </c>
      <c r="F30" s="18">
        <v>0.5</v>
      </c>
      <c r="G30" s="7">
        <f t="shared" ca="1" si="5"/>
        <v>-411.16474402235144</v>
      </c>
    </row>
    <row r="31" spans="1:7" x14ac:dyDescent="0.2">
      <c r="A31" s="6">
        <v>15</v>
      </c>
      <c r="B31" s="16">
        <f t="shared" ca="1" si="1"/>
        <v>0.19</v>
      </c>
      <c r="C31" s="17">
        <f t="shared" ca="1" si="2"/>
        <v>96052.145610946711</v>
      </c>
      <c r="D31" s="18">
        <f t="shared" ca="1" si="3"/>
        <v>0.10124641761294714</v>
      </c>
      <c r="E31" s="18">
        <f t="shared" ca="1" si="4"/>
        <v>8179.1549544250047</v>
      </c>
      <c r="F31" s="18">
        <v>0.5</v>
      </c>
      <c r="G31" s="7">
        <f t="shared" ca="1" si="5"/>
        <v>-901.93889434271659</v>
      </c>
    </row>
    <row r="32" spans="1:7" x14ac:dyDescent="0.2">
      <c r="A32" s="6">
        <v>16</v>
      </c>
      <c r="B32" s="16">
        <f t="shared" ca="1" si="1"/>
        <v>0.19</v>
      </c>
      <c r="C32" s="17">
        <f t="shared" ca="1" si="2"/>
        <v>87744.003995051025</v>
      </c>
      <c r="D32" s="18">
        <f t="shared" ca="1" si="3"/>
        <v>9.1971047266798958E-2</v>
      </c>
      <c r="E32" s="18">
        <f t="shared" ca="1" si="4"/>
        <v>7358.030796652416</v>
      </c>
      <c r="F32" s="18">
        <v>0.5</v>
      </c>
      <c r="G32" s="7">
        <f t="shared" ca="1" si="5"/>
        <v>-555.6329254959046</v>
      </c>
    </row>
    <row r="33" spans="1:7" x14ac:dyDescent="0.2">
      <c r="A33" s="6">
        <v>17</v>
      </c>
      <c r="B33" s="16">
        <f t="shared" ca="1" si="1"/>
        <v>0.16</v>
      </c>
      <c r="C33" s="17">
        <f t="shared" ca="1" si="2"/>
        <v>91369.048669033436</v>
      </c>
      <c r="D33" s="18">
        <f t="shared" ca="1" si="3"/>
        <v>0.11396293565809631</v>
      </c>
      <c r="E33" s="18">
        <f t="shared" ca="1" si="4"/>
        <v>8631.3885162063179</v>
      </c>
      <c r="F33" s="18">
        <v>0.5</v>
      </c>
      <c r="G33" s="7">
        <f t="shared" ca="1" si="5"/>
        <v>-2987.8942250213277</v>
      </c>
    </row>
    <row r="34" spans="1:7" x14ac:dyDescent="0.2">
      <c r="A34" s="6">
        <v>18</v>
      </c>
      <c r="B34" s="16">
        <f t="shared" ca="1" si="1"/>
        <v>0.25</v>
      </c>
      <c r="C34" s="17">
        <f t="shared" ca="1" si="2"/>
        <v>102018.37527757762</v>
      </c>
      <c r="D34" s="18">
        <f t="shared" ca="1" si="3"/>
        <v>8.5127611389974975E-2</v>
      </c>
      <c r="E34" s="18">
        <f t="shared" ca="1" si="4"/>
        <v>8013.2453985558395</v>
      </c>
      <c r="F34" s="18">
        <v>0.5</v>
      </c>
      <c r="G34" s="7">
        <f t="shared" ca="1" si="5"/>
        <v>2567.9063598247985</v>
      </c>
    </row>
    <row r="35" spans="1:7" x14ac:dyDescent="0.2">
      <c r="A35" s="6">
        <v>19</v>
      </c>
      <c r="B35" s="16">
        <f t="shared" ca="1" si="1"/>
        <v>0.25</v>
      </c>
      <c r="C35" s="17">
        <f t="shared" ca="1" si="2"/>
        <v>102843.77730490411</v>
      </c>
      <c r="D35" s="18">
        <f t="shared" ca="1" si="3"/>
        <v>0.11752570289286109</v>
      </c>
      <c r="E35" s="18">
        <f t="shared" ca="1" si="4"/>
        <v>8512.9232415240695</v>
      </c>
      <c r="F35" s="18">
        <v>0.5</v>
      </c>
      <c r="G35" s="7">
        <f t="shared" ca="1" si="5"/>
        <v>1320.852117610013</v>
      </c>
    </row>
    <row r="36" spans="1:7" x14ac:dyDescent="0.2">
      <c r="A36" s="6">
        <v>20</v>
      </c>
      <c r="B36" s="16">
        <f t="shared" ca="1" si="1"/>
        <v>0.25</v>
      </c>
      <c r="C36" s="17">
        <f t="shared" ca="1" si="2"/>
        <v>105625.03172007507</v>
      </c>
      <c r="D36" s="18">
        <f t="shared" ca="1" si="3"/>
        <v>0.109037824721804</v>
      </c>
      <c r="E36" s="18">
        <f t="shared" ca="1" si="4"/>
        <v>8508.8586452854033</v>
      </c>
      <c r="F36" s="18">
        <v>0.5</v>
      </c>
      <c r="G36" s="7">
        <f t="shared" ca="1" si="5"/>
        <v>1814.9893959918463</v>
      </c>
    </row>
    <row r="37" spans="1:7" x14ac:dyDescent="0.2">
      <c r="A37" s="6">
        <v>21</v>
      </c>
      <c r="B37" s="16">
        <f t="shared" ca="1" si="1"/>
        <v>0.19</v>
      </c>
      <c r="C37" s="17">
        <f t="shared" ca="1" si="2"/>
        <v>109420.70747344014</v>
      </c>
      <c r="D37" s="18">
        <f t="shared" ca="1" si="3"/>
        <v>0.11381068075378623</v>
      </c>
      <c r="E37" s="18">
        <f t="shared" ca="1" si="4"/>
        <v>7350.1287116513313</v>
      </c>
      <c r="F37" s="18">
        <v>0.5</v>
      </c>
      <c r="G37" s="7">
        <f t="shared" ca="1" si="5"/>
        <v>678.72190916398904</v>
      </c>
    </row>
    <row r="38" spans="1:7" x14ac:dyDescent="0.2">
      <c r="A38" s="6">
        <v>22</v>
      </c>
      <c r="B38" s="16">
        <f t="shared" ca="1" si="1"/>
        <v>0.25</v>
      </c>
      <c r="C38" s="17">
        <f t="shared" ca="1" si="2"/>
        <v>86195.198619014845</v>
      </c>
      <c r="D38" s="18">
        <f t="shared" ca="1" si="3"/>
        <v>8.7350976539772321E-2</v>
      </c>
      <c r="E38" s="18">
        <f t="shared" ca="1" si="4"/>
        <v>7840.1701079433851</v>
      </c>
      <c r="F38" s="18">
        <v>0.5</v>
      </c>
      <c r="G38" s="7">
        <f t="shared" ca="1" si="5"/>
        <v>1051.921026330826</v>
      </c>
    </row>
    <row r="39" spans="1:7" x14ac:dyDescent="0.2">
      <c r="A39" s="6">
        <v>23</v>
      </c>
      <c r="B39" s="16">
        <f t="shared" ca="1" si="1"/>
        <v>0.25</v>
      </c>
      <c r="C39" s="17">
        <f t="shared" ca="1" si="2"/>
        <v>89514.018430039214</v>
      </c>
      <c r="D39" s="18">
        <f t="shared" ca="1" si="3"/>
        <v>0.10057312861092625</v>
      </c>
      <c r="E39" s="18">
        <f t="shared" ca="1" si="4"/>
        <v>7909.4860815636348</v>
      </c>
      <c r="F39" s="18">
        <v>0.5</v>
      </c>
      <c r="G39" s="7">
        <f t="shared" ca="1" si="5"/>
        <v>1029.0900001799782</v>
      </c>
    </row>
    <row r="40" spans="1:7" x14ac:dyDescent="0.2">
      <c r="A40" s="6">
        <v>24</v>
      </c>
      <c r="B40" s="16">
        <f t="shared" ca="1" si="1"/>
        <v>0.19</v>
      </c>
      <c r="C40" s="17">
        <f t="shared" ca="1" si="2"/>
        <v>110179.11248176436</v>
      </c>
      <c r="D40" s="18">
        <f t="shared" ca="1" si="3"/>
        <v>9.4094809206685448E-2</v>
      </c>
      <c r="E40" s="18">
        <f t="shared" ca="1" si="4"/>
        <v>7465.0793984671363</v>
      </c>
      <c r="F40" s="18">
        <v>0.5</v>
      </c>
      <c r="G40" s="7">
        <f t="shared" ca="1" si="5"/>
        <v>1032.1525994691019</v>
      </c>
    </row>
    <row r="41" spans="1:7" x14ac:dyDescent="0.2">
      <c r="A41" s="6">
        <v>25</v>
      </c>
      <c r="B41" s="16">
        <f t="shared" ca="1" si="1"/>
        <v>0.25</v>
      </c>
      <c r="C41" s="17">
        <f t="shared" ca="1" si="2"/>
        <v>87374.552530249595</v>
      </c>
      <c r="D41" s="18">
        <f t="shared" ca="1" si="3"/>
        <v>0.10122672883284495</v>
      </c>
      <c r="E41" s="18">
        <f t="shared" ca="1" si="4"/>
        <v>7763.1217038011664</v>
      </c>
      <c r="F41" s="18">
        <v>0.5</v>
      </c>
      <c r="G41" s="7">
        <f t="shared" ca="1" si="5"/>
        <v>947.5373285123469</v>
      </c>
    </row>
    <row r="42" spans="1:7" x14ac:dyDescent="0.2">
      <c r="A42" s="6">
        <v>26</v>
      </c>
      <c r="B42" s="16">
        <f t="shared" ca="1" si="1"/>
        <v>0.25</v>
      </c>
      <c r="C42" s="17">
        <f t="shared" ca="1" si="2"/>
        <v>103266.36245527701</v>
      </c>
      <c r="D42" s="18">
        <f t="shared" ca="1" si="3"/>
        <v>0.11555193807085272</v>
      </c>
      <c r="E42" s="18">
        <f t="shared" ca="1" si="4"/>
        <v>7948.2307582864933</v>
      </c>
      <c r="F42" s="18">
        <v>0.5</v>
      </c>
      <c r="G42" s="7">
        <f t="shared" ca="1" si="5"/>
        <v>1976.9074688145329</v>
      </c>
    </row>
    <row r="43" spans="1:7" x14ac:dyDescent="0.2">
      <c r="A43" s="6">
        <v>27</v>
      </c>
      <c r="B43" s="16">
        <f t="shared" ca="1" si="1"/>
        <v>0.25</v>
      </c>
      <c r="C43" s="17">
        <f t="shared" ca="1" si="2"/>
        <v>102136.20866777311</v>
      </c>
      <c r="D43" s="18">
        <f t="shared" ca="1" si="3"/>
        <v>0.10555692545131708</v>
      </c>
      <c r="E43" s="18">
        <f t="shared" ca="1" si="4"/>
        <v>8843.2916555638403</v>
      </c>
      <c r="F43" s="18">
        <v>0.5</v>
      </c>
      <c r="G43" s="7">
        <f t="shared" ca="1" si="5"/>
        <v>1228.438386851727</v>
      </c>
    </row>
    <row r="44" spans="1:7" x14ac:dyDescent="0.2">
      <c r="A44" s="6">
        <v>28</v>
      </c>
      <c r="B44" s="16">
        <f t="shared" ca="1" si="1"/>
        <v>0.25</v>
      </c>
      <c r="C44" s="17">
        <f t="shared" ca="1" si="2"/>
        <v>104530.47596915555</v>
      </c>
      <c r="D44" s="18">
        <f t="shared" ca="1" si="3"/>
        <v>0.11777119773576097</v>
      </c>
      <c r="E44" s="18">
        <f t="shared" ca="1" si="4"/>
        <v>7683.0037831944646</v>
      </c>
      <c r="F44" s="18">
        <v>0.5</v>
      </c>
      <c r="G44" s="7">
        <f t="shared" ca="1" si="5"/>
        <v>2305.6358742558223</v>
      </c>
    </row>
    <row r="45" spans="1:7" x14ac:dyDescent="0.2">
      <c r="A45" s="6">
        <v>29</v>
      </c>
      <c r="B45" s="16">
        <f t="shared" ca="1" si="1"/>
        <v>0.25</v>
      </c>
      <c r="C45" s="17">
        <f t="shared" ca="1" si="2"/>
        <v>103278.14434159709</v>
      </c>
      <c r="D45" s="18">
        <f t="shared" ca="1" si="3"/>
        <v>8.1676693297285607E-2</v>
      </c>
      <c r="E45" s="18">
        <f t="shared" ca="1" si="4"/>
        <v>8061.9717051031985</v>
      </c>
      <c r="F45" s="18">
        <v>0.5</v>
      </c>
      <c r="G45" s="7">
        <f t="shared" ca="1" si="5"/>
        <v>2738.942007671083</v>
      </c>
    </row>
    <row r="46" spans="1:7" x14ac:dyDescent="0.2">
      <c r="A46" s="6">
        <v>30</v>
      </c>
      <c r="B46" s="16">
        <f t="shared" ca="1" si="1"/>
        <v>0.25</v>
      </c>
      <c r="C46" s="17">
        <f t="shared" ca="1" si="2"/>
        <v>85780.241331090423</v>
      </c>
      <c r="D46" s="18">
        <f t="shared" ca="1" si="3"/>
        <v>9.0927599222925939E-2</v>
      </c>
      <c r="E46" s="18">
        <f t="shared" ca="1" si="4"/>
        <v>7101.2633323765467</v>
      </c>
      <c r="F46" s="18">
        <v>0.5</v>
      </c>
      <c r="G46" s="7">
        <f t="shared" ca="1" si="5"/>
        <v>1671.3189827599426</v>
      </c>
    </row>
    <row r="47" spans="1:7" x14ac:dyDescent="0.2">
      <c r="A47" s="6">
        <v>31</v>
      </c>
      <c r="B47" s="16">
        <f t="shared" ca="1" si="1"/>
        <v>0.25</v>
      </c>
      <c r="C47" s="17">
        <f t="shared" ca="1" si="2"/>
        <v>92704.05646716179</v>
      </c>
      <c r="D47" s="18">
        <f t="shared" ca="1" si="3"/>
        <v>8.3848593483078132E-2</v>
      </c>
      <c r="E47" s="18">
        <f t="shared" ca="1" si="4"/>
        <v>8445.8209641498543</v>
      </c>
      <c r="F47" s="18">
        <v>0.5</v>
      </c>
      <c r="G47" s="7">
        <f t="shared" ca="1" si="5"/>
        <v>1198.9099080085271</v>
      </c>
    </row>
    <row r="48" spans="1:7" x14ac:dyDescent="0.2">
      <c r="A48" s="6">
        <v>32</v>
      </c>
      <c r="B48" s="16">
        <f t="shared" ca="1" si="1"/>
        <v>0.16</v>
      </c>
      <c r="C48" s="17">
        <f t="shared" ca="1" si="2"/>
        <v>98145.104699600153</v>
      </c>
      <c r="D48" s="18">
        <f t="shared" ca="1" si="3"/>
        <v>0.10986236893908141</v>
      </c>
      <c r="E48" s="18">
        <f t="shared" ca="1" si="4"/>
        <v>7230.5505104763251</v>
      </c>
      <c r="F48" s="18">
        <v>0.5</v>
      </c>
      <c r="G48" s="7">
        <f t="shared" ca="1" si="5"/>
        <v>-1104.1347268398722</v>
      </c>
    </row>
    <row r="49" spans="1:7" x14ac:dyDescent="0.2">
      <c r="A49" s="6">
        <v>33</v>
      </c>
      <c r="B49" s="16">
        <f t="shared" ca="1" si="1"/>
        <v>0.25</v>
      </c>
      <c r="C49" s="17">
        <f t="shared" ca="1" si="2"/>
        <v>117415.34461148613</v>
      </c>
      <c r="D49" s="18">
        <f t="shared" ca="1" si="3"/>
        <v>9.0705742462729458E-2</v>
      </c>
      <c r="E49" s="18">
        <f t="shared" ca="1" si="4"/>
        <v>8804.5190698445349</v>
      </c>
      <c r="F49" s="18">
        <v>0.5</v>
      </c>
      <c r="G49" s="7">
        <f t="shared" ca="1" si="5"/>
        <v>3209.8375042157095</v>
      </c>
    </row>
    <row r="50" spans="1:7" x14ac:dyDescent="0.2">
      <c r="A50" s="6">
        <v>34</v>
      </c>
      <c r="B50" s="16">
        <f t="shared" ca="1" si="1"/>
        <v>0.28000000000000003</v>
      </c>
      <c r="C50" s="17">
        <f t="shared" ca="1" si="2"/>
        <v>101926.74664874963</v>
      </c>
      <c r="D50" s="18">
        <f t="shared" ca="1" si="3"/>
        <v>0.11067449652760313</v>
      </c>
      <c r="E50" s="18">
        <f t="shared" ca="1" si="4"/>
        <v>8369.8311547633657</v>
      </c>
      <c r="F50" s="18">
        <v>0.5</v>
      </c>
      <c r="G50" s="7">
        <f t="shared" ca="1" si="5"/>
        <v>2741.3197930084443</v>
      </c>
    </row>
    <row r="51" spans="1:7" x14ac:dyDescent="0.2">
      <c r="A51" s="6">
        <v>35</v>
      </c>
      <c r="B51" s="16">
        <f t="shared" ca="1" si="1"/>
        <v>0.19</v>
      </c>
      <c r="C51" s="17">
        <f t="shared" ca="1" si="2"/>
        <v>79748.867134167085</v>
      </c>
      <c r="D51" s="18">
        <f t="shared" ca="1" si="3"/>
        <v>0.10032404010984104</v>
      </c>
      <c r="E51" s="18">
        <f t="shared" ca="1" si="4"/>
        <v>7426.4317012984411</v>
      </c>
      <c r="F51" s="18">
        <v>0.5</v>
      </c>
      <c r="G51" s="7">
        <f t="shared" ca="1" si="5"/>
        <v>-1370.427747118255</v>
      </c>
    </row>
    <row r="52" spans="1:7" x14ac:dyDescent="0.2">
      <c r="A52" s="6">
        <v>36</v>
      </c>
      <c r="B52" s="16">
        <f t="shared" ca="1" si="1"/>
        <v>0.25</v>
      </c>
      <c r="C52" s="17">
        <f t="shared" ca="1" si="2"/>
        <v>100475.2784132064</v>
      </c>
      <c r="D52" s="18">
        <f t="shared" ca="1" si="3"/>
        <v>0.10713951909501279</v>
      </c>
      <c r="E52" s="18">
        <f t="shared" ca="1" si="4"/>
        <v>8859.5541148121647</v>
      </c>
      <c r="F52" s="18">
        <v>0.5</v>
      </c>
      <c r="G52" s="7">
        <f t="shared" ca="1" si="5"/>
        <v>1008.6374343065218</v>
      </c>
    </row>
    <row r="53" spans="1:7" x14ac:dyDescent="0.2">
      <c r="A53" s="6">
        <v>37</v>
      </c>
      <c r="B53" s="16">
        <f t="shared" ca="1" si="1"/>
        <v>0.19</v>
      </c>
      <c r="C53" s="17">
        <f t="shared" ca="1" si="2"/>
        <v>81779.829258483864</v>
      </c>
      <c r="D53" s="18">
        <f t="shared" ca="1" si="3"/>
        <v>0.10508637401529805</v>
      </c>
      <c r="E53" s="18">
        <f t="shared" ca="1" si="4"/>
        <v>8418.2522416587017</v>
      </c>
      <c r="F53" s="18">
        <v>0.5</v>
      </c>
      <c r="G53" s="7">
        <f t="shared" ca="1" si="5"/>
        <v>-2282.0181497319427</v>
      </c>
    </row>
    <row r="54" spans="1:7" x14ac:dyDescent="0.2">
      <c r="A54" s="6">
        <v>38</v>
      </c>
      <c r="B54" s="16">
        <f t="shared" ca="1" si="1"/>
        <v>0.28000000000000003</v>
      </c>
      <c r="C54" s="17">
        <f t="shared" ca="1" si="2"/>
        <v>102953.73700685638</v>
      </c>
      <c r="D54" s="18">
        <f t="shared" ca="1" si="3"/>
        <v>0.11401684960211689</v>
      </c>
      <c r="E54" s="18">
        <f t="shared" ca="1" si="4"/>
        <v>7351.2327033314341</v>
      </c>
      <c r="F54" s="18">
        <v>0.5</v>
      </c>
      <c r="G54" s="7">
        <f t="shared" ca="1" si="5"/>
        <v>3775.5214681081998</v>
      </c>
    </row>
    <row r="55" spans="1:7" x14ac:dyDescent="0.2">
      <c r="A55" s="6">
        <v>39</v>
      </c>
      <c r="B55" s="16">
        <f t="shared" ca="1" si="1"/>
        <v>0.19</v>
      </c>
      <c r="C55" s="17">
        <f t="shared" ca="1" si="2"/>
        <v>110883.13491614808</v>
      </c>
      <c r="D55" s="18">
        <f t="shared" ca="1" si="3"/>
        <v>0.10752404199803811</v>
      </c>
      <c r="E55" s="18">
        <f t="shared" ca="1" si="4"/>
        <v>7879.6046525704196</v>
      </c>
      <c r="F55" s="18">
        <v>0.5</v>
      </c>
      <c r="G55" s="7">
        <f t="shared" ca="1" si="5"/>
        <v>388.99862190002113</v>
      </c>
    </row>
    <row r="56" spans="1:7" x14ac:dyDescent="0.2">
      <c r="A56" s="6">
        <v>40</v>
      </c>
      <c r="B56" s="16">
        <f t="shared" ca="1" si="1"/>
        <v>0.28000000000000003</v>
      </c>
      <c r="C56" s="17">
        <f t="shared" ca="1" si="2"/>
        <v>112598.78019247766</v>
      </c>
      <c r="D56" s="18">
        <f t="shared" ca="1" si="3"/>
        <v>8.234381300680603E-2</v>
      </c>
      <c r="E56" s="18">
        <f t="shared" ca="1" si="4"/>
        <v>8227.9761417081518</v>
      </c>
      <c r="F56" s="18">
        <v>0.5</v>
      </c>
      <c r="G56" s="7">
        <f t="shared" ca="1" si="5"/>
        <v>4939.745472968847</v>
      </c>
    </row>
    <row r="57" spans="1:7" x14ac:dyDescent="0.2">
      <c r="A57" s="6">
        <v>41</v>
      </c>
      <c r="B57" s="16">
        <f t="shared" ca="1" si="1"/>
        <v>0.25</v>
      </c>
      <c r="C57" s="17">
        <f t="shared" ca="1" si="2"/>
        <v>107833.63697888942</v>
      </c>
      <c r="D57" s="18">
        <f t="shared" ca="1" si="3"/>
        <v>0.10186606543413218</v>
      </c>
      <c r="E57" s="18">
        <f t="shared" ca="1" si="4"/>
        <v>7264.9796565057095</v>
      </c>
      <c r="F57" s="18">
        <v>0.5</v>
      </c>
      <c r="G57" s="7">
        <f t="shared" ca="1" si="5"/>
        <v>3468.0778857324676</v>
      </c>
    </row>
    <row r="58" spans="1:7" x14ac:dyDescent="0.2">
      <c r="A58" s="6">
        <v>42</v>
      </c>
      <c r="B58" s="16">
        <f t="shared" ca="1" si="1"/>
        <v>0.28000000000000003</v>
      </c>
      <c r="C58" s="17">
        <f t="shared" ca="1" si="2"/>
        <v>91492.357505095031</v>
      </c>
      <c r="D58" s="18">
        <f t="shared" ca="1" si="3"/>
        <v>0.10511787246618753</v>
      </c>
      <c r="E58" s="18">
        <f t="shared" ca="1" si="4"/>
        <v>7731.9044302450166</v>
      </c>
      <c r="F58" s="18">
        <v>0.5</v>
      </c>
      <c r="G58" s="7">
        <f t="shared" ca="1" si="5"/>
        <v>2384.1306694698924</v>
      </c>
    </row>
    <row r="59" spans="1:7" x14ac:dyDescent="0.2">
      <c r="A59" s="6">
        <v>43</v>
      </c>
      <c r="B59" s="16">
        <f t="shared" ca="1" si="1"/>
        <v>0.19</v>
      </c>
      <c r="C59" s="17">
        <f t="shared" ca="1" si="2"/>
        <v>84828.658321289142</v>
      </c>
      <c r="D59" s="18">
        <f t="shared" ca="1" si="3"/>
        <v>8.1758260924435902E-2</v>
      </c>
      <c r="E59" s="18">
        <f t="shared" ca="1" si="4"/>
        <v>7338.2328479389198</v>
      </c>
      <c r="F59" s="18">
        <v>0.5</v>
      </c>
      <c r="G59" s="7">
        <f t="shared" ca="1" si="5"/>
        <v>-597.24458778778899</v>
      </c>
    </row>
    <row r="60" spans="1:7" x14ac:dyDescent="0.2">
      <c r="A60" s="6">
        <v>44</v>
      </c>
      <c r="B60" s="16">
        <f t="shared" ca="1" si="1"/>
        <v>0.16</v>
      </c>
      <c r="C60" s="17">
        <f t="shared" ca="1" si="2"/>
        <v>116268.34237243664</v>
      </c>
      <c r="D60" s="18">
        <f t="shared" ca="1" si="3"/>
        <v>0.10375760937257116</v>
      </c>
      <c r="E60" s="18">
        <f t="shared" ca="1" si="4"/>
        <v>7830.4679001604445</v>
      </c>
      <c r="F60" s="18">
        <v>0.5</v>
      </c>
      <c r="G60" s="7">
        <f t="shared" ca="1" si="5"/>
        <v>-459.19655040961607</v>
      </c>
    </row>
    <row r="61" spans="1:7" x14ac:dyDescent="0.2">
      <c r="A61" s="6">
        <v>45</v>
      </c>
      <c r="B61" s="16">
        <f t="shared" ca="1" si="1"/>
        <v>0.28000000000000003</v>
      </c>
      <c r="C61" s="17">
        <f t="shared" ca="1" si="2"/>
        <v>112513.14382779124</v>
      </c>
      <c r="D61" s="18">
        <f t="shared" ca="1" si="3"/>
        <v>0.11363246642205414</v>
      </c>
      <c r="E61" s="18">
        <f t="shared" ca="1" si="4"/>
        <v>7701.2195326654492</v>
      </c>
      <c r="F61" s="18">
        <v>0.5</v>
      </c>
      <c r="G61" s="7">
        <f t="shared" ca="1" si="5"/>
        <v>4470.7797125709785</v>
      </c>
    </row>
    <row r="62" spans="1:7" x14ac:dyDescent="0.2">
      <c r="A62" s="6">
        <v>46</v>
      </c>
      <c r="B62" s="16">
        <f t="shared" ca="1" si="1"/>
        <v>0.25</v>
      </c>
      <c r="C62" s="17">
        <f t="shared" ca="1" si="2"/>
        <v>95784.576462110446</v>
      </c>
      <c r="D62" s="18">
        <f t="shared" ca="1" si="3"/>
        <v>8.079302574681678E-2</v>
      </c>
      <c r="E62" s="18">
        <f t="shared" ca="1" si="4"/>
        <v>7635.8399094696533</v>
      </c>
      <c r="F62" s="18">
        <v>0.5</v>
      </c>
      <c r="G62" s="7">
        <f t="shared" ca="1" si="5"/>
        <v>2402.550710231345</v>
      </c>
    </row>
    <row r="63" spans="1:7" x14ac:dyDescent="0.2">
      <c r="A63" s="6">
        <v>47</v>
      </c>
      <c r="B63" s="16">
        <f t="shared" ca="1" si="1"/>
        <v>0.25</v>
      </c>
      <c r="C63" s="17">
        <f t="shared" ca="1" si="2"/>
        <v>91562.98313053709</v>
      </c>
      <c r="D63" s="18">
        <f t="shared" ca="1" si="3"/>
        <v>8.9262481348259065E-2</v>
      </c>
      <c r="E63" s="18">
        <f t="shared" ca="1" si="4"/>
        <v>7522.3233220658731</v>
      </c>
      <c r="F63" s="18">
        <v>0.5</v>
      </c>
      <c r="G63" s="7">
        <f t="shared" ca="1" si="5"/>
        <v>1879.7648007811313</v>
      </c>
    </row>
    <row r="64" spans="1:7" x14ac:dyDescent="0.2">
      <c r="A64" s="6">
        <v>48</v>
      </c>
      <c r="B64" s="16">
        <f t="shared" ca="1" si="1"/>
        <v>0.25</v>
      </c>
      <c r="C64" s="17">
        <f t="shared" ca="1" si="2"/>
        <v>84042.232167696406</v>
      </c>
      <c r="D64" s="18">
        <f t="shared" ca="1" si="3"/>
        <v>9.4347113437231303E-2</v>
      </c>
      <c r="E64" s="18">
        <f t="shared" ca="1" si="4"/>
        <v>8023.6942724118735</v>
      </c>
      <c r="F64" s="18">
        <v>0.5</v>
      </c>
      <c r="G64" s="7">
        <f t="shared" ca="1" si="5"/>
        <v>499.29924558923176</v>
      </c>
    </row>
    <row r="65" spans="1:7" x14ac:dyDescent="0.2">
      <c r="A65" s="6">
        <v>49</v>
      </c>
      <c r="B65" s="16">
        <f t="shared" ca="1" si="1"/>
        <v>0.19</v>
      </c>
      <c r="C65" s="17">
        <f t="shared" ca="1" si="2"/>
        <v>87925.850030072295</v>
      </c>
      <c r="D65" s="18">
        <f t="shared" ca="1" si="3"/>
        <v>9.3292215487039323E-2</v>
      </c>
      <c r="E65" s="18">
        <f t="shared" ca="1" si="4"/>
        <v>8627.9101396174447</v>
      </c>
      <c r="F65" s="18">
        <v>0.5</v>
      </c>
      <c r="G65" s="7">
        <f t="shared" ca="1" si="5"/>
        <v>-1833.4858828590322</v>
      </c>
    </row>
    <row r="66" spans="1:7" x14ac:dyDescent="0.2">
      <c r="A66" s="6">
        <v>50</v>
      </c>
      <c r="B66" s="16">
        <f t="shared" ca="1" si="1"/>
        <v>0.28000000000000003</v>
      </c>
      <c r="C66" s="17">
        <f t="shared" ca="1" si="2"/>
        <v>87041.665458745047</v>
      </c>
      <c r="D66" s="18">
        <f t="shared" ca="1" si="3"/>
        <v>8.2363232356506957E-2</v>
      </c>
      <c r="E66" s="18">
        <f t="shared" ca="1" si="4"/>
        <v>7868.386207656793</v>
      </c>
      <c r="F66" s="18">
        <v>0.5</v>
      </c>
      <c r="G66" s="7">
        <f t="shared" ca="1" si="5"/>
        <v>2310.117739842246</v>
      </c>
    </row>
    <row r="67" spans="1:7" x14ac:dyDescent="0.2">
      <c r="A67" s="6">
        <v>51</v>
      </c>
      <c r="B67" s="16">
        <f t="shared" ca="1" si="1"/>
        <v>0.19</v>
      </c>
      <c r="C67" s="17">
        <f t="shared" ca="1" si="2"/>
        <v>110016.22035790082</v>
      </c>
      <c r="D67" s="18">
        <f t="shared" ca="1" si="3"/>
        <v>9.2589779445239884E-2</v>
      </c>
      <c r="E67" s="18">
        <f t="shared" ca="1" si="4"/>
        <v>8244.1063581921535</v>
      </c>
      <c r="F67" s="18">
        <v>0.5</v>
      </c>
      <c r="G67" s="7">
        <f t="shared" ca="1" si="5"/>
        <v>272.02283592440472</v>
      </c>
    </row>
    <row r="68" spans="1:7" x14ac:dyDescent="0.2">
      <c r="A68" s="6">
        <v>52</v>
      </c>
      <c r="B68" s="16">
        <f t="shared" ca="1" si="1"/>
        <v>0.16</v>
      </c>
      <c r="C68" s="17">
        <f t="shared" ca="1" si="2"/>
        <v>99445.599297535809</v>
      </c>
      <c r="D68" s="18">
        <f t="shared" ca="1" si="3"/>
        <v>0.10744055621698427</v>
      </c>
      <c r="E68" s="18">
        <f t="shared" ca="1" si="4"/>
        <v>8234.759183663713</v>
      </c>
      <c r="F68" s="18">
        <v>0.5</v>
      </c>
      <c r="G68" s="7">
        <f t="shared" ca="1" si="5"/>
        <v>-1988.6297201582229</v>
      </c>
    </row>
    <row r="69" spans="1:7" x14ac:dyDescent="0.2">
      <c r="A69" s="6">
        <v>53</v>
      </c>
      <c r="B69" s="16">
        <f t="shared" ca="1" si="1"/>
        <v>0.19</v>
      </c>
      <c r="C69" s="17">
        <f t="shared" ca="1" si="2"/>
        <v>112765.33902490609</v>
      </c>
      <c r="D69" s="18">
        <f t="shared" ca="1" si="3"/>
        <v>0.11448209728257547</v>
      </c>
      <c r="E69" s="18">
        <f t="shared" ca="1" si="4"/>
        <v>8549.2438137370536</v>
      </c>
      <c r="F69" s="18">
        <v>0.5</v>
      </c>
      <c r="G69" s="7">
        <f t="shared" ca="1" si="5"/>
        <v>-289.36298371783596</v>
      </c>
    </row>
    <row r="70" spans="1:7" x14ac:dyDescent="0.2">
      <c r="A70" s="6">
        <v>54</v>
      </c>
      <c r="B70" s="16">
        <f t="shared" ca="1" si="1"/>
        <v>0.16</v>
      </c>
      <c r="C70" s="17">
        <f t="shared" ca="1" si="2"/>
        <v>86187.326979830497</v>
      </c>
      <c r="D70" s="18">
        <f t="shared" ca="1" si="3"/>
        <v>8.2436599306702454E-2</v>
      </c>
      <c r="E70" s="18">
        <f t="shared" ca="1" si="4"/>
        <v>6964.3421892679826</v>
      </c>
      <c r="F70" s="18">
        <v>0.5</v>
      </c>
      <c r="G70" s="7">
        <f t="shared" ca="1" si="5"/>
        <v>-1206.1544532098669</v>
      </c>
    </row>
    <row r="71" spans="1:7" x14ac:dyDescent="0.2">
      <c r="A71" s="6">
        <v>55</v>
      </c>
      <c r="B71" s="16">
        <f t="shared" ca="1" si="1"/>
        <v>0.19</v>
      </c>
      <c r="C71" s="17">
        <f t="shared" ca="1" si="2"/>
        <v>92398.174678400945</v>
      </c>
      <c r="D71" s="18">
        <f t="shared" ca="1" si="3"/>
        <v>9.8369421430208964E-2</v>
      </c>
      <c r="E71" s="18">
        <f t="shared" ca="1" si="4"/>
        <v>8094.4409567635848</v>
      </c>
      <c r="F71" s="18">
        <v>0.5</v>
      </c>
      <c r="G71" s="7">
        <f t="shared" ca="1" si="5"/>
        <v>-1043.5538093366158</v>
      </c>
    </row>
    <row r="72" spans="1:7" x14ac:dyDescent="0.2">
      <c r="A72" s="6">
        <v>56</v>
      </c>
      <c r="B72" s="16">
        <f t="shared" ca="1" si="1"/>
        <v>0.19</v>
      </c>
      <c r="C72" s="17">
        <f t="shared" ca="1" si="2"/>
        <v>90922.474517692797</v>
      </c>
      <c r="D72" s="18">
        <f t="shared" ca="1" si="3"/>
        <v>0.11210438977681147</v>
      </c>
      <c r="E72" s="18">
        <f t="shared" ca="1" si="4"/>
        <v>7945.4495707367223</v>
      </c>
      <c r="F72" s="18">
        <v>0.5</v>
      </c>
      <c r="G72" s="7">
        <f t="shared" ca="1" si="5"/>
        <v>-1244.4481108885984</v>
      </c>
    </row>
    <row r="73" spans="1:7" x14ac:dyDescent="0.2">
      <c r="A73" s="6">
        <v>57</v>
      </c>
      <c r="B73" s="16">
        <f t="shared" ca="1" si="1"/>
        <v>0.25</v>
      </c>
      <c r="C73" s="17">
        <f t="shared" ca="1" si="2"/>
        <v>112817.95666023812</v>
      </c>
      <c r="D73" s="18">
        <f t="shared" ca="1" si="3"/>
        <v>0.11915184025154928</v>
      </c>
      <c r="E73" s="18">
        <f t="shared" ca="1" si="4"/>
        <v>7643.3357945364214</v>
      </c>
      <c r="F73" s="18">
        <v>0.5</v>
      </c>
      <c r="G73" s="7">
        <f t="shared" ca="1" si="5"/>
        <v>3098.2920006216182</v>
      </c>
    </row>
    <row r="74" spans="1:7" x14ac:dyDescent="0.2">
      <c r="A74" s="6">
        <v>58</v>
      </c>
      <c r="B74" s="16">
        <f t="shared" ca="1" si="1"/>
        <v>0.25</v>
      </c>
      <c r="C74" s="17">
        <f t="shared" ca="1" si="2"/>
        <v>101572.76053023298</v>
      </c>
      <c r="D74" s="18">
        <f t="shared" ca="1" si="3"/>
        <v>0.1153601534712379</v>
      </c>
      <c r="E74" s="18">
        <f t="shared" ca="1" si="4"/>
        <v>7147.3258882823357</v>
      </c>
      <c r="F74" s="18">
        <v>0.5</v>
      </c>
      <c r="G74" s="7">
        <f t="shared" ca="1" si="5"/>
        <v>2619.9068671805435</v>
      </c>
    </row>
    <row r="75" spans="1:7" x14ac:dyDescent="0.2">
      <c r="A75" s="6">
        <v>59</v>
      </c>
      <c r="B75" s="16">
        <f t="shared" ca="1" si="1"/>
        <v>0.25</v>
      </c>
      <c r="C75" s="17">
        <f t="shared" ca="1" si="2"/>
        <v>94206.111934940825</v>
      </c>
      <c r="D75" s="18">
        <f t="shared" ca="1" si="3"/>
        <v>9.1925108666921981E-2</v>
      </c>
      <c r="E75" s="18">
        <f t="shared" ca="1" si="4"/>
        <v>7637.1065255133426</v>
      </c>
      <c r="F75" s="18">
        <v>0.5</v>
      </c>
      <c r="G75" s="7">
        <f t="shared" ca="1" si="5"/>
        <v>1973.6806971773467</v>
      </c>
    </row>
    <row r="76" spans="1:7" x14ac:dyDescent="0.2">
      <c r="A76" s="6">
        <v>60</v>
      </c>
      <c r="B76" s="16">
        <f t="shared" ca="1" si="1"/>
        <v>0.19</v>
      </c>
      <c r="C76" s="17">
        <f t="shared" ca="1" si="2"/>
        <v>114642.85056841475</v>
      </c>
      <c r="D76" s="18">
        <f t="shared" ca="1" si="3"/>
        <v>0.10508469465892332</v>
      </c>
      <c r="E76" s="18">
        <f t="shared" ca="1" si="4"/>
        <v>7471.7552077603268</v>
      </c>
      <c r="F76" s="18">
        <v>0.5</v>
      </c>
      <c r="G76" s="7">
        <f t="shared" ca="1" si="5"/>
        <v>1130.3458963450921</v>
      </c>
    </row>
    <row r="77" spans="1:7" x14ac:dyDescent="0.2">
      <c r="A77" s="6">
        <v>61</v>
      </c>
      <c r="B77" s="16">
        <f t="shared" ca="1" si="1"/>
        <v>0.16</v>
      </c>
      <c r="C77" s="17">
        <f t="shared" ca="1" si="2"/>
        <v>100954.20546103521</v>
      </c>
      <c r="D77" s="18">
        <f t="shared" ca="1" si="3"/>
        <v>0.111795269330103</v>
      </c>
      <c r="E77" s="18">
        <f t="shared" ca="1" si="4"/>
        <v>8399.4760024567731</v>
      </c>
      <c r="F77" s="18">
        <v>0.5</v>
      </c>
      <c r="G77" s="7">
        <f t="shared" ca="1" si="5"/>
        <v>-2128.9319798976339</v>
      </c>
    </row>
    <row r="78" spans="1:7" x14ac:dyDescent="0.2">
      <c r="A78" s="6">
        <v>62</v>
      </c>
      <c r="B78" s="16">
        <f t="shared" ca="1" si="1"/>
        <v>0.16</v>
      </c>
      <c r="C78" s="17">
        <f t="shared" ca="1" si="2"/>
        <v>113434.26821375077</v>
      </c>
      <c r="D78" s="18">
        <f t="shared" ca="1" si="3"/>
        <v>0.10212449200064432</v>
      </c>
      <c r="E78" s="18">
        <f t="shared" ca="1" si="4"/>
        <v>8728.7537711232217</v>
      </c>
      <c r="F78" s="18">
        <v>0.5</v>
      </c>
      <c r="G78" s="7">
        <f t="shared" ca="1" si="5"/>
        <v>-1507.5190367102223</v>
      </c>
    </row>
    <row r="79" spans="1:7" x14ac:dyDescent="0.2">
      <c r="A79" s="6">
        <v>63</v>
      </c>
      <c r="B79" s="16">
        <f t="shared" ca="1" si="1"/>
        <v>0.19</v>
      </c>
      <c r="C79" s="17">
        <f t="shared" ca="1" si="2"/>
        <v>101130.09457264285</v>
      </c>
      <c r="D79" s="18">
        <f t="shared" ca="1" si="3"/>
        <v>0.10323654566310547</v>
      </c>
      <c r="E79" s="18">
        <f t="shared" ca="1" si="4"/>
        <v>8512.4669001494367</v>
      </c>
      <c r="F79" s="18">
        <v>0.5</v>
      </c>
      <c r="G79" s="7">
        <f t="shared" ca="1" si="5"/>
        <v>-888.76902473830069</v>
      </c>
    </row>
    <row r="80" spans="1:7" x14ac:dyDescent="0.2">
      <c r="A80" s="6">
        <v>64</v>
      </c>
      <c r="B80" s="16">
        <f t="shared" ca="1" si="1"/>
        <v>0.19</v>
      </c>
      <c r="C80" s="17">
        <f t="shared" ca="1" si="2"/>
        <v>89155.086824003898</v>
      </c>
      <c r="D80" s="18">
        <f t="shared" ca="1" si="3"/>
        <v>9.6748922375951008E-2</v>
      </c>
      <c r="E80" s="18">
        <f t="shared" ca="1" si="4"/>
        <v>7460.4550624905842</v>
      </c>
      <c r="F80" s="18">
        <v>0.5</v>
      </c>
      <c r="G80" s="7">
        <f t="shared" ca="1" si="5"/>
        <v>-629.59694337599194</v>
      </c>
    </row>
    <row r="81" spans="1:7" x14ac:dyDescent="0.2">
      <c r="A81" s="6">
        <v>65</v>
      </c>
      <c r="B81" s="16">
        <f t="shared" ca="1" si="1"/>
        <v>0.25</v>
      </c>
      <c r="C81" s="17">
        <f t="shared" ca="1" si="2"/>
        <v>119276.45589151241</v>
      </c>
      <c r="D81" s="18">
        <f t="shared" ca="1" si="3"/>
        <v>8.5084640798514022E-2</v>
      </c>
      <c r="E81" s="18">
        <f t="shared" ca="1" si="4"/>
        <v>8492.3617444397951</v>
      </c>
      <c r="F81" s="18">
        <v>0.5</v>
      </c>
      <c r="G81" s="7">
        <f t="shared" ca="1" si="5"/>
        <v>3880.0466406869728</v>
      </c>
    </row>
    <row r="82" spans="1:7" x14ac:dyDescent="0.2">
      <c r="A82" s="6">
        <v>66</v>
      </c>
      <c r="B82" s="16">
        <f t="shared" ref="B82:B116" ca="1" si="6">VLOOKUP(RAND(),$A$10:$B$13,2)</f>
        <v>0.19</v>
      </c>
      <c r="C82" s="17">
        <f t="shared" ref="C82:C116" ca="1" si="7">_xlfn.NORM.INV(RAND(),$C$5,$C$6)</f>
        <v>87013.25534141816</v>
      </c>
      <c r="D82" s="18">
        <f t="shared" ref="D82:D116" ca="1" si="8">$D$7+RAND()*($D$8-$D$7)</f>
        <v>8.138224488553622E-2</v>
      </c>
      <c r="E82" s="18">
        <f t="shared" ref="E82:E116" ca="1" si="9">_xlfn.NORM.INV(RAND(),$E$5,$E$6)</f>
        <v>8621.8747326957637</v>
      </c>
      <c r="F82" s="18">
        <v>0.5</v>
      </c>
      <c r="G82" s="7">
        <f t="shared" ref="G82:G116" ca="1" si="10">(C82*B82)*(F82-D82)-E82</f>
        <v>-1701.0689456128057</v>
      </c>
    </row>
    <row r="83" spans="1:7" x14ac:dyDescent="0.2">
      <c r="A83" s="6">
        <v>67</v>
      </c>
      <c r="B83" s="16">
        <f t="shared" ca="1" si="6"/>
        <v>0.19</v>
      </c>
      <c r="C83" s="17">
        <f t="shared" ca="1" si="7"/>
        <v>117040.71113579215</v>
      </c>
      <c r="D83" s="18">
        <f t="shared" ca="1" si="8"/>
        <v>9.5610319102785529E-2</v>
      </c>
      <c r="E83" s="18">
        <f t="shared" ca="1" si="9"/>
        <v>8542.8378554737847</v>
      </c>
      <c r="F83" s="18">
        <v>0.5</v>
      </c>
      <c r="G83" s="7">
        <f t="shared" ca="1" si="10"/>
        <v>449.87275188156309</v>
      </c>
    </row>
    <row r="84" spans="1:7" x14ac:dyDescent="0.2">
      <c r="A84" s="6">
        <v>68</v>
      </c>
      <c r="B84" s="16">
        <f t="shared" ca="1" si="6"/>
        <v>0.28000000000000003</v>
      </c>
      <c r="C84" s="17">
        <f t="shared" ca="1" si="7"/>
        <v>93940.452464843082</v>
      </c>
      <c r="D84" s="18">
        <f t="shared" ca="1" si="8"/>
        <v>8.7936897004740486E-2</v>
      </c>
      <c r="E84" s="18">
        <f t="shared" ca="1" si="9"/>
        <v>8514.4929032423606</v>
      </c>
      <c r="F84" s="18">
        <v>0.5</v>
      </c>
      <c r="G84" s="7">
        <f t="shared" ca="1" si="10"/>
        <v>2324.1375118013748</v>
      </c>
    </row>
    <row r="85" spans="1:7" x14ac:dyDescent="0.2">
      <c r="A85" s="6">
        <v>69</v>
      </c>
      <c r="B85" s="16">
        <f t="shared" ca="1" si="6"/>
        <v>0.19</v>
      </c>
      <c r="C85" s="17">
        <f t="shared" ca="1" si="7"/>
        <v>104698.52472156705</v>
      </c>
      <c r="D85" s="18">
        <f t="shared" ca="1" si="8"/>
        <v>0.11814895077693499</v>
      </c>
      <c r="E85" s="18">
        <f t="shared" ca="1" si="9"/>
        <v>8773.5322513397041</v>
      </c>
      <c r="F85" s="18">
        <v>0.5</v>
      </c>
      <c r="G85" s="7">
        <f t="shared" ca="1" si="10"/>
        <v>-1177.476363102599</v>
      </c>
    </row>
    <row r="86" spans="1:7" x14ac:dyDescent="0.2">
      <c r="A86" s="6">
        <v>70</v>
      </c>
      <c r="B86" s="16">
        <f t="shared" ca="1" si="6"/>
        <v>0.25</v>
      </c>
      <c r="C86" s="17">
        <f t="shared" ca="1" si="7"/>
        <v>98457.519152353401</v>
      </c>
      <c r="D86" s="18">
        <f t="shared" ca="1" si="8"/>
        <v>8.218017338298339E-2</v>
      </c>
      <c r="E86" s="18">
        <f t="shared" ca="1" si="9"/>
        <v>8468.4703306009651</v>
      </c>
      <c r="F86" s="18">
        <v>0.5</v>
      </c>
      <c r="G86" s="7">
        <f t="shared" ca="1" si="10"/>
        <v>1815.9055647435071</v>
      </c>
    </row>
    <row r="87" spans="1:7" x14ac:dyDescent="0.2">
      <c r="A87" s="6">
        <v>71</v>
      </c>
      <c r="B87" s="16">
        <f t="shared" ca="1" si="6"/>
        <v>0.25</v>
      </c>
      <c r="C87" s="17">
        <f t="shared" ca="1" si="7"/>
        <v>116909.14938184294</v>
      </c>
      <c r="D87" s="18">
        <f t="shared" ca="1" si="8"/>
        <v>9.9931220365629639E-2</v>
      </c>
      <c r="E87" s="18">
        <f t="shared" ca="1" si="9"/>
        <v>8381.9488459546465</v>
      </c>
      <c r="F87" s="18">
        <v>0.5</v>
      </c>
      <c r="G87" s="7">
        <f t="shared" ca="1" si="10"/>
        <v>3310.9763343669074</v>
      </c>
    </row>
    <row r="88" spans="1:7" x14ac:dyDescent="0.2">
      <c r="A88" s="6">
        <v>72</v>
      </c>
      <c r="B88" s="16">
        <f t="shared" ca="1" si="6"/>
        <v>0.28000000000000003</v>
      </c>
      <c r="C88" s="17">
        <f t="shared" ca="1" si="7"/>
        <v>106049.64745298028</v>
      </c>
      <c r="D88" s="18">
        <f t="shared" ca="1" si="8"/>
        <v>8.3144997276496463E-2</v>
      </c>
      <c r="E88" s="18">
        <f t="shared" ca="1" si="9"/>
        <v>7986.5469128633667</v>
      </c>
      <c r="F88" s="18">
        <v>0.5</v>
      </c>
      <c r="G88" s="7">
        <f t="shared" ca="1" si="10"/>
        <v>4391.5043889314638</v>
      </c>
    </row>
    <row r="89" spans="1:7" x14ac:dyDescent="0.2">
      <c r="A89" s="6">
        <v>73</v>
      </c>
      <c r="B89" s="16">
        <f t="shared" ca="1" si="6"/>
        <v>0.19</v>
      </c>
      <c r="C89" s="17">
        <f t="shared" ca="1" si="7"/>
        <v>115450.49283091951</v>
      </c>
      <c r="D89" s="18">
        <f t="shared" ca="1" si="8"/>
        <v>8.2056510149123019E-2</v>
      </c>
      <c r="E89" s="18">
        <f t="shared" ca="1" si="9"/>
        <v>8222.9405205142411</v>
      </c>
      <c r="F89" s="18">
        <v>0.5</v>
      </c>
      <c r="G89" s="7">
        <f t="shared" ca="1" si="10"/>
        <v>944.89803644980748</v>
      </c>
    </row>
    <row r="90" spans="1:7" x14ac:dyDescent="0.2">
      <c r="A90" s="6">
        <v>74</v>
      </c>
      <c r="B90" s="16">
        <f t="shared" ca="1" si="6"/>
        <v>0.25</v>
      </c>
      <c r="C90" s="17">
        <f t="shared" ca="1" si="7"/>
        <v>107561.98603040472</v>
      </c>
      <c r="D90" s="18">
        <f t="shared" ca="1" si="8"/>
        <v>8.0081465152146189E-2</v>
      </c>
      <c r="E90" s="18">
        <f t="shared" ca="1" si="9"/>
        <v>9008.8478143126958</v>
      </c>
      <c r="F90" s="18">
        <v>0.5</v>
      </c>
      <c r="G90" s="7">
        <f t="shared" ca="1" si="10"/>
        <v>2282.9700804905206</v>
      </c>
    </row>
    <row r="91" spans="1:7" x14ac:dyDescent="0.2">
      <c r="A91" s="6">
        <v>75</v>
      </c>
      <c r="B91" s="16">
        <f t="shared" ca="1" si="6"/>
        <v>0.16</v>
      </c>
      <c r="C91" s="17">
        <f t="shared" ca="1" si="7"/>
        <v>102907.48038348554</v>
      </c>
      <c r="D91" s="18">
        <f t="shared" ca="1" si="8"/>
        <v>0.1160087647496261</v>
      </c>
      <c r="E91" s="18">
        <f t="shared" ca="1" si="9"/>
        <v>8577.857264569071</v>
      </c>
      <c r="F91" s="18">
        <v>0.5</v>
      </c>
      <c r="G91" s="7">
        <f t="shared" ca="1" si="10"/>
        <v>-2255.3659831357536</v>
      </c>
    </row>
    <row r="92" spans="1:7" x14ac:dyDescent="0.2">
      <c r="A92" s="6">
        <v>76</v>
      </c>
      <c r="B92" s="16">
        <f t="shared" ca="1" si="6"/>
        <v>0.25</v>
      </c>
      <c r="C92" s="17">
        <f t="shared" ca="1" si="7"/>
        <v>91862.068835635349</v>
      </c>
      <c r="D92" s="18">
        <f t="shared" ca="1" si="8"/>
        <v>9.3777037195395888E-2</v>
      </c>
      <c r="E92" s="18">
        <f t="shared" ca="1" si="9"/>
        <v>7432.0120297506583</v>
      </c>
      <c r="F92" s="18">
        <v>0.5</v>
      </c>
      <c r="G92" s="7">
        <f t="shared" ca="1" si="10"/>
        <v>1897.1084131924126</v>
      </c>
    </row>
    <row r="93" spans="1:7" x14ac:dyDescent="0.2">
      <c r="A93" s="6">
        <v>77</v>
      </c>
      <c r="B93" s="16">
        <f t="shared" ca="1" si="6"/>
        <v>0.25</v>
      </c>
      <c r="C93" s="17">
        <f t="shared" ca="1" si="7"/>
        <v>93503.495965313574</v>
      </c>
      <c r="D93" s="18">
        <f t="shared" ca="1" si="8"/>
        <v>0.10635182667189849</v>
      </c>
      <c r="E93" s="18">
        <f t="shared" ca="1" si="9"/>
        <v>8878.5064762664879</v>
      </c>
      <c r="F93" s="18">
        <v>0.5</v>
      </c>
      <c r="G93" s="7">
        <f t="shared" ca="1" si="10"/>
        <v>323.36362036781247</v>
      </c>
    </row>
    <row r="94" spans="1:7" x14ac:dyDescent="0.2">
      <c r="A94" s="6">
        <v>78</v>
      </c>
      <c r="B94" s="16">
        <f t="shared" ca="1" si="6"/>
        <v>0.28000000000000003</v>
      </c>
      <c r="C94" s="17">
        <f t="shared" ca="1" si="7"/>
        <v>98137.940473514507</v>
      </c>
      <c r="D94" s="18">
        <f t="shared" ca="1" si="8"/>
        <v>0.11523420522051681</v>
      </c>
      <c r="E94" s="18">
        <f t="shared" ca="1" si="9"/>
        <v>8218.5045591513808</v>
      </c>
      <c r="F94" s="18">
        <v>0.5</v>
      </c>
      <c r="G94" s="7">
        <f t="shared" ca="1" si="10"/>
        <v>2354.3297868563786</v>
      </c>
    </row>
    <row r="95" spans="1:7" x14ac:dyDescent="0.2">
      <c r="A95" s="6">
        <v>79</v>
      </c>
      <c r="B95" s="16">
        <f t="shared" ca="1" si="6"/>
        <v>0.19</v>
      </c>
      <c r="C95" s="17">
        <f t="shared" ca="1" si="7"/>
        <v>111903.29849239843</v>
      </c>
      <c r="D95" s="18">
        <f t="shared" ca="1" si="8"/>
        <v>0.10907062459643359</v>
      </c>
      <c r="E95" s="18">
        <f t="shared" ca="1" si="9"/>
        <v>8377.6442475428648</v>
      </c>
      <c r="F95" s="18">
        <v>0.5</v>
      </c>
      <c r="G95" s="7">
        <f t="shared" ca="1" si="10"/>
        <v>-65.849796348751624</v>
      </c>
    </row>
    <row r="96" spans="1:7" x14ac:dyDescent="0.2">
      <c r="A96" s="6">
        <v>80</v>
      </c>
      <c r="B96" s="16">
        <f t="shared" ca="1" si="6"/>
        <v>0.25</v>
      </c>
      <c r="C96" s="17">
        <f t="shared" ca="1" si="7"/>
        <v>107902.68121079872</v>
      </c>
      <c r="D96" s="18">
        <f t="shared" ca="1" si="8"/>
        <v>0.11311401778090538</v>
      </c>
      <c r="E96" s="18">
        <f t="shared" ca="1" si="9"/>
        <v>8051.8419179196771</v>
      </c>
      <c r="F96" s="18">
        <v>0.5</v>
      </c>
      <c r="G96" s="7">
        <f t="shared" ca="1" si="10"/>
        <v>2384.6667831587511</v>
      </c>
    </row>
    <row r="97" spans="1:7" x14ac:dyDescent="0.2">
      <c r="A97" s="6">
        <v>81</v>
      </c>
      <c r="B97" s="16">
        <f t="shared" ca="1" si="6"/>
        <v>0.19</v>
      </c>
      <c r="C97" s="17">
        <f t="shared" ca="1" si="7"/>
        <v>84901.036368246976</v>
      </c>
      <c r="D97" s="18">
        <f t="shared" ca="1" si="8"/>
        <v>9.7144064874302924E-2</v>
      </c>
      <c r="E97" s="18">
        <f t="shared" ca="1" si="9"/>
        <v>7588.453780908887</v>
      </c>
      <c r="F97" s="18">
        <v>0.5</v>
      </c>
      <c r="G97" s="7">
        <f t="shared" ca="1" si="10"/>
        <v>-1089.9053650474061</v>
      </c>
    </row>
    <row r="98" spans="1:7" x14ac:dyDescent="0.2">
      <c r="A98" s="6">
        <v>82</v>
      </c>
      <c r="B98" s="16">
        <f t="shared" ca="1" si="6"/>
        <v>0.28000000000000003</v>
      </c>
      <c r="C98" s="17">
        <f t="shared" ca="1" si="7"/>
        <v>112913.56047603556</v>
      </c>
      <c r="D98" s="18">
        <f t="shared" ca="1" si="8"/>
        <v>0.10683241785604787</v>
      </c>
      <c r="E98" s="18">
        <f t="shared" ca="1" si="9"/>
        <v>7674.3607042465619</v>
      </c>
      <c r="F98" s="18">
        <v>0.5</v>
      </c>
      <c r="G98" s="7">
        <f t="shared" ca="1" si="10"/>
        <v>4755.9457335692287</v>
      </c>
    </row>
    <row r="99" spans="1:7" x14ac:dyDescent="0.2">
      <c r="A99" s="6">
        <v>83</v>
      </c>
      <c r="B99" s="16">
        <f t="shared" ca="1" si="6"/>
        <v>0.16</v>
      </c>
      <c r="C99" s="17">
        <f t="shared" ca="1" si="7"/>
        <v>101941.06901562063</v>
      </c>
      <c r="D99" s="18">
        <f t="shared" ca="1" si="8"/>
        <v>0.11702738111071889</v>
      </c>
      <c r="E99" s="18">
        <f t="shared" ca="1" si="9"/>
        <v>8009.5154082176787</v>
      </c>
      <c r="F99" s="18">
        <v>0.5</v>
      </c>
      <c r="G99" s="7">
        <f t="shared" ca="1" si="10"/>
        <v>-1763.013300492049</v>
      </c>
    </row>
    <row r="100" spans="1:7" x14ac:dyDescent="0.2">
      <c r="A100" s="6">
        <v>84</v>
      </c>
      <c r="B100" s="16">
        <f t="shared" ca="1" si="6"/>
        <v>0.25</v>
      </c>
      <c r="C100" s="17">
        <f t="shared" ca="1" si="7"/>
        <v>104651.16769007703</v>
      </c>
      <c r="D100" s="18">
        <f t="shared" ca="1" si="8"/>
        <v>0.11797303746037004</v>
      </c>
      <c r="E100" s="18">
        <f t="shared" ca="1" si="9"/>
        <v>7550.0543448776398</v>
      </c>
      <c r="F100" s="18">
        <v>0.5</v>
      </c>
      <c r="G100" s="7">
        <f t="shared" ca="1" si="10"/>
        <v>2444.8375848387577</v>
      </c>
    </row>
    <row r="101" spans="1:7" x14ac:dyDescent="0.2">
      <c r="A101" s="6">
        <v>85</v>
      </c>
      <c r="B101" s="16">
        <f t="shared" ca="1" si="6"/>
        <v>0.25</v>
      </c>
      <c r="C101" s="17">
        <f t="shared" ca="1" si="7"/>
        <v>101575.01985139624</v>
      </c>
      <c r="D101" s="18">
        <f t="shared" ca="1" si="8"/>
        <v>0.10938033864109349</v>
      </c>
      <c r="E101" s="18">
        <f t="shared" ca="1" si="9"/>
        <v>8122.3388268556864</v>
      </c>
      <c r="F101" s="18">
        <v>0.5</v>
      </c>
      <c r="G101" s="7">
        <f t="shared" ca="1" si="10"/>
        <v>1796.9611373634652</v>
      </c>
    </row>
    <row r="102" spans="1:7" x14ac:dyDescent="0.2">
      <c r="A102" s="6">
        <v>86</v>
      </c>
      <c r="B102" s="16">
        <f t="shared" ca="1" si="6"/>
        <v>0.19</v>
      </c>
      <c r="C102" s="17">
        <f t="shared" ca="1" si="7"/>
        <v>93145.632704373929</v>
      </c>
      <c r="D102" s="18">
        <f t="shared" ca="1" si="8"/>
        <v>8.5571775809194853E-2</v>
      </c>
      <c r="E102" s="18">
        <f t="shared" ca="1" si="9"/>
        <v>8106.2168898910368</v>
      </c>
      <c r="F102" s="18">
        <v>0.5</v>
      </c>
      <c r="G102" s="7">
        <f t="shared" ca="1" si="10"/>
        <v>-771.80285085852938</v>
      </c>
    </row>
    <row r="103" spans="1:7" x14ac:dyDescent="0.2">
      <c r="A103" s="6">
        <v>87</v>
      </c>
      <c r="B103" s="16">
        <f t="shared" ca="1" si="6"/>
        <v>0.19</v>
      </c>
      <c r="C103" s="17">
        <f t="shared" ca="1" si="7"/>
        <v>103359.92112456971</v>
      </c>
      <c r="D103" s="18">
        <f t="shared" ca="1" si="8"/>
        <v>0.1095158638667193</v>
      </c>
      <c r="E103" s="18">
        <f t="shared" ca="1" si="9"/>
        <v>7841.3801982323093</v>
      </c>
      <c r="F103" s="18">
        <v>0.5</v>
      </c>
      <c r="G103" s="7">
        <f t="shared" ca="1" si="10"/>
        <v>-172.90239111729898</v>
      </c>
    </row>
    <row r="104" spans="1:7" x14ac:dyDescent="0.2">
      <c r="A104" s="6">
        <v>88</v>
      </c>
      <c r="B104" s="16">
        <f t="shared" ca="1" si="6"/>
        <v>0.16</v>
      </c>
      <c r="C104" s="17">
        <f t="shared" ca="1" si="7"/>
        <v>108852.18365319997</v>
      </c>
      <c r="D104" s="18">
        <f t="shared" ca="1" si="8"/>
        <v>8.0237968307660265E-2</v>
      </c>
      <c r="E104" s="18">
        <f t="shared" ca="1" si="9"/>
        <v>8639.8269154958725</v>
      </c>
      <c r="F104" s="18">
        <v>0.5</v>
      </c>
      <c r="G104" s="7">
        <f t="shared" ca="1" si="10"/>
        <v>-1329.1047131894866</v>
      </c>
    </row>
    <row r="105" spans="1:7" x14ac:dyDescent="0.2">
      <c r="A105" s="6">
        <v>89</v>
      </c>
      <c r="B105" s="16">
        <f t="shared" ca="1" si="6"/>
        <v>0.19</v>
      </c>
      <c r="C105" s="17">
        <f t="shared" ca="1" si="7"/>
        <v>104524.49733010499</v>
      </c>
      <c r="D105" s="18">
        <f t="shared" ca="1" si="8"/>
        <v>8.1895627596750231E-2</v>
      </c>
      <c r="E105" s="18">
        <f t="shared" ca="1" si="9"/>
        <v>7812.8687216603221</v>
      </c>
      <c r="F105" s="18">
        <v>0.5</v>
      </c>
      <c r="G105" s="7">
        <f t="shared" ca="1" si="10"/>
        <v>490.53965616373262</v>
      </c>
    </row>
    <row r="106" spans="1:7" x14ac:dyDescent="0.2">
      <c r="A106" s="6">
        <v>90</v>
      </c>
      <c r="B106" s="16">
        <f t="shared" ca="1" si="6"/>
        <v>0.25</v>
      </c>
      <c r="C106" s="17">
        <f t="shared" ca="1" si="7"/>
        <v>85541.618280404422</v>
      </c>
      <c r="D106" s="18">
        <f t="shared" ca="1" si="8"/>
        <v>0.10977829813606475</v>
      </c>
      <c r="E106" s="18">
        <f t="shared" ca="1" si="9"/>
        <v>8733.0944913372732</v>
      </c>
      <c r="F106" s="18">
        <v>0.5</v>
      </c>
      <c r="G106" s="7">
        <f t="shared" ca="1" si="10"/>
        <v>-388.04552494364179</v>
      </c>
    </row>
    <row r="107" spans="1:7" x14ac:dyDescent="0.2">
      <c r="A107" s="6">
        <v>91</v>
      </c>
      <c r="B107" s="16">
        <f t="shared" ca="1" si="6"/>
        <v>0.19</v>
      </c>
      <c r="C107" s="17">
        <f t="shared" ca="1" si="7"/>
        <v>99992.494840018204</v>
      </c>
      <c r="D107" s="18">
        <f t="shared" ca="1" si="8"/>
        <v>8.6584612230983307E-2</v>
      </c>
      <c r="E107" s="18">
        <f t="shared" ca="1" si="9"/>
        <v>8033.0774134789199</v>
      </c>
      <c r="F107" s="18">
        <v>0.5</v>
      </c>
      <c r="G107" s="7">
        <f t="shared" ca="1" si="10"/>
        <v>-178.77456810618878</v>
      </c>
    </row>
    <row r="108" spans="1:7" x14ac:dyDescent="0.2">
      <c r="A108" s="6">
        <v>92</v>
      </c>
      <c r="B108" s="16">
        <f t="shared" ca="1" si="6"/>
        <v>0.28000000000000003</v>
      </c>
      <c r="C108" s="17">
        <f t="shared" ca="1" si="7"/>
        <v>80448.522617914394</v>
      </c>
      <c r="D108" s="18">
        <f t="shared" ca="1" si="8"/>
        <v>8.2220782480581178E-2</v>
      </c>
      <c r="E108" s="18">
        <f t="shared" ca="1" si="9"/>
        <v>8170.7293810993151</v>
      </c>
      <c r="F108" s="18">
        <v>0.5</v>
      </c>
      <c r="G108" s="7">
        <f t="shared" ca="1" si="10"/>
        <v>1239.9924512742373</v>
      </c>
    </row>
    <row r="109" spans="1:7" x14ac:dyDescent="0.2">
      <c r="A109" s="6">
        <v>93</v>
      </c>
      <c r="B109" s="16">
        <f t="shared" ca="1" si="6"/>
        <v>0.25</v>
      </c>
      <c r="C109" s="17">
        <f t="shared" ca="1" si="7"/>
        <v>104477.78949533313</v>
      </c>
      <c r="D109" s="18">
        <f t="shared" ca="1" si="8"/>
        <v>9.9104994012105999E-2</v>
      </c>
      <c r="E109" s="18">
        <f t="shared" ca="1" si="9"/>
        <v>8064.7475467572431</v>
      </c>
      <c r="F109" s="18">
        <v>0.5</v>
      </c>
      <c r="G109" s="7">
        <f t="shared" ca="1" si="10"/>
        <v>2406.4084645761332</v>
      </c>
    </row>
    <row r="110" spans="1:7" x14ac:dyDescent="0.2">
      <c r="A110" s="6">
        <v>94</v>
      </c>
      <c r="B110" s="16">
        <f t="shared" ca="1" si="6"/>
        <v>0.19</v>
      </c>
      <c r="C110" s="17">
        <f t="shared" ca="1" si="7"/>
        <v>95799.928215966633</v>
      </c>
      <c r="D110" s="18">
        <f t="shared" ca="1" si="8"/>
        <v>0.10873372238865926</v>
      </c>
      <c r="E110" s="18">
        <f t="shared" ca="1" si="9"/>
        <v>8489.4225169518304</v>
      </c>
      <c r="F110" s="18">
        <v>0.5</v>
      </c>
      <c r="G110" s="7">
        <f t="shared" ca="1" si="10"/>
        <v>-1367.5990683377959</v>
      </c>
    </row>
    <row r="111" spans="1:7" x14ac:dyDescent="0.2">
      <c r="A111" s="6">
        <v>95</v>
      </c>
      <c r="B111" s="16">
        <f t="shared" ca="1" si="6"/>
        <v>0.19</v>
      </c>
      <c r="C111" s="17">
        <f t="shared" ca="1" si="7"/>
        <v>95009.595779141891</v>
      </c>
      <c r="D111" s="18">
        <f t="shared" ca="1" si="8"/>
        <v>0.11471302756703898</v>
      </c>
      <c r="E111" s="18">
        <f t="shared" ca="1" si="9"/>
        <v>7936.7395343910957</v>
      </c>
      <c r="F111" s="18">
        <v>0.5</v>
      </c>
      <c r="G111" s="7">
        <f t="shared" ca="1" si="10"/>
        <v>-981.60722752434322</v>
      </c>
    </row>
    <row r="112" spans="1:7" x14ac:dyDescent="0.2">
      <c r="A112" s="6">
        <v>96</v>
      </c>
      <c r="B112" s="16">
        <f t="shared" ca="1" si="6"/>
        <v>0.19</v>
      </c>
      <c r="C112" s="17">
        <f t="shared" ca="1" si="7"/>
        <v>97715.951070246359</v>
      </c>
      <c r="D112" s="18">
        <f t="shared" ca="1" si="8"/>
        <v>8.6668518162094615E-2</v>
      </c>
      <c r="E112" s="18">
        <f t="shared" ca="1" si="9"/>
        <v>7993.0961570875252</v>
      </c>
      <c r="F112" s="18">
        <v>0.5</v>
      </c>
      <c r="G112" s="7">
        <f t="shared" ca="1" si="10"/>
        <v>-319.17117462514034</v>
      </c>
    </row>
    <row r="113" spans="1:7" x14ac:dyDescent="0.2">
      <c r="A113" s="6">
        <v>97</v>
      </c>
      <c r="B113" s="16">
        <f t="shared" ca="1" si="6"/>
        <v>0.25</v>
      </c>
      <c r="C113" s="17">
        <f t="shared" ca="1" si="7"/>
        <v>106121.27584821502</v>
      </c>
      <c r="D113" s="18">
        <f t="shared" ca="1" si="8"/>
        <v>9.2932314491986259E-2</v>
      </c>
      <c r="E113" s="18">
        <f t="shared" ca="1" si="9"/>
        <v>8061.8765634207075</v>
      </c>
      <c r="F113" s="18">
        <v>0.5</v>
      </c>
      <c r="G113" s="7">
        <f t="shared" ca="1" si="10"/>
        <v>2737.7589722518851</v>
      </c>
    </row>
    <row r="114" spans="1:7" x14ac:dyDescent="0.2">
      <c r="A114" s="6">
        <v>98</v>
      </c>
      <c r="B114" s="16">
        <f t="shared" ca="1" si="6"/>
        <v>0.25</v>
      </c>
      <c r="C114" s="17">
        <f t="shared" ca="1" si="7"/>
        <v>106432.05972280847</v>
      </c>
      <c r="D114" s="18">
        <f t="shared" ca="1" si="8"/>
        <v>9.4843140024896744E-2</v>
      </c>
      <c r="E114" s="18">
        <f t="shared" ca="1" si="9"/>
        <v>7365.2176646343378</v>
      </c>
      <c r="F114" s="18">
        <v>0.5</v>
      </c>
      <c r="G114" s="7">
        <f t="shared" ca="1" si="10"/>
        <v>3415.2021148595959</v>
      </c>
    </row>
    <row r="115" spans="1:7" x14ac:dyDescent="0.2">
      <c r="A115" s="6">
        <v>99</v>
      </c>
      <c r="B115" s="16">
        <f t="shared" ca="1" si="6"/>
        <v>0.25</v>
      </c>
      <c r="C115" s="17">
        <f t="shared" ca="1" si="7"/>
        <v>103958.11851875222</v>
      </c>
      <c r="D115" s="18">
        <f t="shared" ca="1" si="8"/>
        <v>0.11431577577330268</v>
      </c>
      <c r="E115" s="18">
        <f t="shared" ca="1" si="9"/>
        <v>7830.0546035692059</v>
      </c>
      <c r="F115" s="18">
        <v>0.5</v>
      </c>
      <c r="G115" s="7">
        <f t="shared" ca="1" si="10"/>
        <v>2193.696969673796</v>
      </c>
    </row>
    <row r="116" spans="1:7" ht="17" thickBot="1" x14ac:dyDescent="0.25">
      <c r="A116" s="8">
        <v>100</v>
      </c>
      <c r="B116" s="22">
        <f t="shared" ca="1" si="6"/>
        <v>0.19</v>
      </c>
      <c r="C116" s="23">
        <f t="shared" ca="1" si="7"/>
        <v>107147.71879042499</v>
      </c>
      <c r="D116" s="24">
        <f t="shared" ca="1" si="8"/>
        <v>8.9572270844388555E-2</v>
      </c>
      <c r="E116" s="24">
        <f t="shared" ca="1" si="9"/>
        <v>7227.963603061984</v>
      </c>
      <c r="F116" s="24">
        <v>0.5</v>
      </c>
      <c r="G116" s="9">
        <f t="shared" ca="1" si="10"/>
        <v>1127.5514293360684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16"/>
  <sheetViews>
    <sheetView workbookViewId="0">
      <selection activeCell="K23" sqref="K23"/>
    </sheetView>
  </sheetViews>
  <sheetFormatPr baseColWidth="10" defaultRowHeight="16" x14ac:dyDescent="0.2"/>
  <cols>
    <col min="1" max="1" width="11.5" bestFit="1" customWidth="1"/>
    <col min="2" max="2" width="16.6640625" style="2" bestFit="1" customWidth="1"/>
    <col min="3" max="3" width="10.83203125" style="3" bestFit="1" customWidth="1"/>
    <col min="4" max="4" width="13.6640625" style="1" customWidth="1"/>
    <col min="5" max="5" width="12" style="1" customWidth="1"/>
    <col min="6" max="6" width="10.83203125" style="1" customWidth="1"/>
    <col min="7" max="7" width="18.33203125" style="1" customWidth="1"/>
    <col min="9" max="9" width="11.5" bestFit="1" customWidth="1"/>
    <col min="12" max="13" width="12.5" customWidth="1"/>
  </cols>
  <sheetData>
    <row r="2" spans="1:14" ht="17" thickBot="1" x14ac:dyDescent="0.25"/>
    <row r="3" spans="1:14" ht="32" x14ac:dyDescent="0.2">
      <c r="A3" s="10" t="s">
        <v>0</v>
      </c>
      <c r="B3" s="11" t="s">
        <v>4</v>
      </c>
      <c r="C3" s="12" t="s">
        <v>5</v>
      </c>
      <c r="D3" s="13" t="s">
        <v>16</v>
      </c>
      <c r="E3" s="14" t="s">
        <v>6</v>
      </c>
      <c r="F3" s="4"/>
    </row>
    <row r="4" spans="1:14" ht="17" thickBot="1" x14ac:dyDescent="0.25">
      <c r="A4" s="15" t="s">
        <v>8</v>
      </c>
      <c r="B4" s="16" t="s">
        <v>9</v>
      </c>
      <c r="C4" s="17" t="s">
        <v>10</v>
      </c>
      <c r="D4" s="18" t="s">
        <v>13</v>
      </c>
      <c r="E4" s="7" t="s">
        <v>10</v>
      </c>
    </row>
    <row r="5" spans="1:14" x14ac:dyDescent="0.2">
      <c r="A5" s="15" t="s">
        <v>11</v>
      </c>
      <c r="B5" s="16"/>
      <c r="C5" s="17">
        <v>100000</v>
      </c>
      <c r="D5" s="18"/>
      <c r="E5" s="7">
        <v>8000</v>
      </c>
      <c r="H5" s="10" t="s">
        <v>14</v>
      </c>
      <c r="I5" s="5"/>
    </row>
    <row r="6" spans="1:14" x14ac:dyDescent="0.2">
      <c r="A6" s="15" t="s">
        <v>12</v>
      </c>
      <c r="B6" s="16"/>
      <c r="C6" s="17">
        <v>10000</v>
      </c>
      <c r="D6" s="18"/>
      <c r="E6" s="7">
        <v>500</v>
      </c>
      <c r="H6" s="15" t="s">
        <v>11</v>
      </c>
      <c r="I6" s="7">
        <f ca="1">AVERAGE(G:G)</f>
        <v>806.17622922570672</v>
      </c>
    </row>
    <row r="7" spans="1:14" x14ac:dyDescent="0.2">
      <c r="A7" s="15" t="s">
        <v>1</v>
      </c>
      <c r="B7" s="16"/>
      <c r="C7" s="17"/>
      <c r="D7" s="18">
        <v>0.08</v>
      </c>
      <c r="E7" s="7"/>
      <c r="H7" s="15" t="s">
        <v>17</v>
      </c>
      <c r="I7" s="7">
        <f ca="1">STDEV(G:G)</f>
        <v>2093.4941863728172</v>
      </c>
    </row>
    <row r="8" spans="1:14" x14ac:dyDescent="0.2">
      <c r="A8" s="15" t="s">
        <v>2</v>
      </c>
      <c r="B8" s="16"/>
      <c r="C8" s="17"/>
      <c r="D8" s="18">
        <v>0.12</v>
      </c>
      <c r="E8" s="7"/>
      <c r="H8" s="15" t="s">
        <v>18</v>
      </c>
      <c r="I8" s="7">
        <f ca="1">MIN(G:G)</f>
        <v>-3285.5174814937036</v>
      </c>
    </row>
    <row r="9" spans="1:14" ht="33" thickBot="1" x14ac:dyDescent="0.25">
      <c r="A9" s="19" t="s">
        <v>15</v>
      </c>
      <c r="B9" s="16"/>
      <c r="C9" s="17"/>
      <c r="D9" s="18"/>
      <c r="E9" s="7"/>
      <c r="H9" s="32" t="s">
        <v>19</v>
      </c>
      <c r="I9" s="9">
        <f ca="1">MAX(G:G)</f>
        <v>5371.9376398264594</v>
      </c>
    </row>
    <row r="10" spans="1:14" x14ac:dyDescent="0.2">
      <c r="A10" s="20">
        <v>0</v>
      </c>
      <c r="B10" s="16">
        <v>0.16</v>
      </c>
      <c r="C10" s="17"/>
      <c r="D10" s="18"/>
      <c r="E10" s="7"/>
    </row>
    <row r="11" spans="1:14" x14ac:dyDescent="0.2">
      <c r="A11" s="20">
        <f>A10+0.15</f>
        <v>0.15</v>
      </c>
      <c r="B11" s="16">
        <v>0.19</v>
      </c>
      <c r="C11" s="17"/>
      <c r="D11" s="18"/>
      <c r="E11" s="7"/>
    </row>
    <row r="12" spans="1:14" x14ac:dyDescent="0.2">
      <c r="A12" s="20">
        <f>A11+0.35</f>
        <v>0.5</v>
      </c>
      <c r="B12" s="16">
        <v>0.25</v>
      </c>
      <c r="C12" s="17"/>
      <c r="D12" s="18"/>
      <c r="E12" s="7"/>
    </row>
    <row r="13" spans="1:14" ht="17" thickBot="1" x14ac:dyDescent="0.25">
      <c r="A13" s="21">
        <f>A12+0.35</f>
        <v>0.85</v>
      </c>
      <c r="B13" s="22">
        <v>0.28000000000000003</v>
      </c>
      <c r="C13" s="23"/>
      <c r="D13" s="24"/>
      <c r="E13" s="9"/>
    </row>
    <row r="15" spans="1:14" ht="17" thickBot="1" x14ac:dyDescent="0.25"/>
    <row r="16" spans="1:14" ht="32" x14ac:dyDescent="0.2">
      <c r="A16" s="10" t="s">
        <v>7</v>
      </c>
      <c r="B16" s="11" t="str">
        <f>B3</f>
        <v>Market Proportion</v>
      </c>
      <c r="C16" s="12" t="str">
        <f t="shared" ref="C16:E16" si="0">C3</f>
        <v>Market Size</v>
      </c>
      <c r="D16" s="13" t="s">
        <v>16</v>
      </c>
      <c r="E16" s="25" t="str">
        <f t="shared" si="0"/>
        <v>Fixed Cost</v>
      </c>
      <c r="F16" s="25" t="s">
        <v>3</v>
      </c>
      <c r="G16" s="14" t="s">
        <v>14</v>
      </c>
      <c r="N16" s="3"/>
    </row>
    <row r="17" spans="1:7" x14ac:dyDescent="0.2">
      <c r="A17" s="6">
        <v>1</v>
      </c>
      <c r="B17" s="16">
        <f ca="1">VLOOKUP(RAND(),$A$10:$B$13,2)</f>
        <v>0.25</v>
      </c>
      <c r="C17" s="17">
        <f ca="1">_xlfn.NORM.INV(RAND(),$C$5,$C$6)</f>
        <v>108588.45011030426</v>
      </c>
      <c r="D17" s="18">
        <f ca="1">$D$7+RAND()*($D$8-$D$7)</f>
        <v>0.1057460305115768</v>
      </c>
      <c r="E17" s="18">
        <f ca="1">_xlfn.NORM.INV(RAND(),$E$5,$E$6)</f>
        <v>7996.6038816364407</v>
      </c>
      <c r="F17" s="18">
        <v>0.5</v>
      </c>
      <c r="G17" s="7">
        <f ca="1">(C17*B17)*(F17-D17)-E17</f>
        <v>2706.2529925093231</v>
      </c>
    </row>
    <row r="18" spans="1:7" x14ac:dyDescent="0.2">
      <c r="A18" s="6">
        <v>2</v>
      </c>
      <c r="B18" s="16">
        <f t="shared" ref="B18:B81" ca="1" si="1">VLOOKUP(RAND(),$A$10:$B$13,2)</f>
        <v>0.19</v>
      </c>
      <c r="C18" s="17">
        <f t="shared" ref="C18:C81" ca="1" si="2">_xlfn.NORM.INV(RAND(),$C$5,$C$6)</f>
        <v>103208.35246506915</v>
      </c>
      <c r="D18" s="18">
        <f t="shared" ref="D18:D81" ca="1" si="3">$D$7+RAND()*($D$8-$D$7)</f>
        <v>9.4288886298958499E-2</v>
      </c>
      <c r="E18" s="18">
        <f t="shared" ref="E18:E81" ca="1" si="4">_xlfn.NORM.INV(RAND(),$E$5,$E$6)</f>
        <v>8070.4039334189401</v>
      </c>
      <c r="F18" s="18">
        <v>0.5</v>
      </c>
      <c r="G18" s="7">
        <f t="shared" ref="G18:G81" ca="1" si="5">(C18*B18)*(F18-D18)-E18</f>
        <v>-114.57656526690062</v>
      </c>
    </row>
    <row r="19" spans="1:7" x14ac:dyDescent="0.2">
      <c r="A19" s="6">
        <v>3</v>
      </c>
      <c r="B19" s="16">
        <f t="shared" ca="1" si="1"/>
        <v>0.25</v>
      </c>
      <c r="C19" s="17">
        <f t="shared" ca="1" si="2"/>
        <v>108274.04145404964</v>
      </c>
      <c r="D19" s="18">
        <f t="shared" ca="1" si="3"/>
        <v>0.1196006991734555</v>
      </c>
      <c r="E19" s="18">
        <f t="shared" ca="1" si="4"/>
        <v>7639.3917552266048</v>
      </c>
      <c r="F19" s="18">
        <v>0.5</v>
      </c>
      <c r="G19" s="7">
        <f t="shared" ca="1" si="5"/>
        <v>2657.4506614695892</v>
      </c>
    </row>
    <row r="20" spans="1:7" x14ac:dyDescent="0.2">
      <c r="A20" s="6">
        <v>4</v>
      </c>
      <c r="B20" s="16">
        <f t="shared" ca="1" si="1"/>
        <v>0.25</v>
      </c>
      <c r="C20" s="17">
        <f t="shared" ca="1" si="2"/>
        <v>103497.42029237922</v>
      </c>
      <c r="D20" s="18">
        <f t="shared" ca="1" si="3"/>
        <v>8.1313570562299944E-2</v>
      </c>
      <c r="E20" s="18">
        <f t="shared" ca="1" si="4"/>
        <v>8647.1540204846824</v>
      </c>
      <c r="F20" s="18">
        <v>0.5</v>
      </c>
      <c r="G20" s="7">
        <f t="shared" ca="1" si="5"/>
        <v>2186.0873190726215</v>
      </c>
    </row>
    <row r="21" spans="1:7" x14ac:dyDescent="0.2">
      <c r="A21" s="6">
        <v>5</v>
      </c>
      <c r="B21" s="16">
        <f t="shared" ca="1" si="1"/>
        <v>0.28000000000000003</v>
      </c>
      <c r="C21" s="17">
        <f t="shared" ca="1" si="2"/>
        <v>104404.32071223996</v>
      </c>
      <c r="D21" s="18">
        <f t="shared" ca="1" si="3"/>
        <v>9.0523006306414175E-2</v>
      </c>
      <c r="E21" s="18">
        <f t="shared" ca="1" si="4"/>
        <v>7834.6158182676427</v>
      </c>
      <c r="F21" s="18">
        <v>0.5</v>
      </c>
      <c r="G21" s="7">
        <f t="shared" ca="1" si="5"/>
        <v>4135.7110464156776</v>
      </c>
    </row>
    <row r="22" spans="1:7" x14ac:dyDescent="0.2">
      <c r="A22" s="6">
        <v>6</v>
      </c>
      <c r="B22" s="16">
        <f t="shared" ca="1" si="1"/>
        <v>0.19</v>
      </c>
      <c r="C22" s="17">
        <f t="shared" ca="1" si="2"/>
        <v>83953.752177635208</v>
      </c>
      <c r="D22" s="18">
        <f t="shared" ca="1" si="3"/>
        <v>0.11639078661306622</v>
      </c>
      <c r="E22" s="18">
        <f t="shared" ca="1" si="4"/>
        <v>8199.8878406739059</v>
      </c>
      <c r="F22" s="18">
        <v>0.5</v>
      </c>
      <c r="G22" s="7">
        <f t="shared" ca="1" si="5"/>
        <v>-2080.8556022625044</v>
      </c>
    </row>
    <row r="23" spans="1:7" x14ac:dyDescent="0.2">
      <c r="A23" s="6">
        <v>7</v>
      </c>
      <c r="B23" s="16">
        <f t="shared" ca="1" si="1"/>
        <v>0.19</v>
      </c>
      <c r="C23" s="17">
        <f t="shared" ca="1" si="2"/>
        <v>98222.910057782428</v>
      </c>
      <c r="D23" s="18">
        <f t="shared" ca="1" si="3"/>
        <v>8.6510599578754954E-2</v>
      </c>
      <c r="E23" s="18">
        <f t="shared" ca="1" si="4"/>
        <v>7260.6796090386297</v>
      </c>
      <c r="F23" s="18">
        <v>0.5</v>
      </c>
      <c r="G23" s="7">
        <f t="shared" ca="1" si="5"/>
        <v>456.00550657161421</v>
      </c>
    </row>
    <row r="24" spans="1:7" x14ac:dyDescent="0.2">
      <c r="A24" s="6">
        <v>8</v>
      </c>
      <c r="B24" s="16">
        <f t="shared" ca="1" si="1"/>
        <v>0.25</v>
      </c>
      <c r="C24" s="17">
        <f t="shared" ca="1" si="2"/>
        <v>82864.672387841769</v>
      </c>
      <c r="D24" s="18">
        <f t="shared" ca="1" si="3"/>
        <v>8.4611022819251688E-2</v>
      </c>
      <c r="E24" s="18">
        <f t="shared" ca="1" si="4"/>
        <v>8004.7539602254219</v>
      </c>
      <c r="F24" s="18">
        <v>0.5</v>
      </c>
      <c r="G24" s="7">
        <f t="shared" ca="1" si="5"/>
        <v>600.51391667542521</v>
      </c>
    </row>
    <row r="25" spans="1:7" x14ac:dyDescent="0.2">
      <c r="A25" s="6">
        <v>9</v>
      </c>
      <c r="B25" s="16">
        <f t="shared" ca="1" si="1"/>
        <v>0.28000000000000003</v>
      </c>
      <c r="C25" s="17">
        <f t="shared" ca="1" si="2"/>
        <v>110561.62710458509</v>
      </c>
      <c r="D25" s="18">
        <f t="shared" ca="1" si="3"/>
        <v>0.1025635257985332</v>
      </c>
      <c r="E25" s="18">
        <f t="shared" ca="1" si="4"/>
        <v>7470.2294916723358</v>
      </c>
      <c r="F25" s="18">
        <v>0.5</v>
      </c>
      <c r="G25" s="7">
        <f t="shared" ca="1" si="5"/>
        <v>4833.3130206862797</v>
      </c>
    </row>
    <row r="26" spans="1:7" x14ac:dyDescent="0.2">
      <c r="A26" s="6">
        <v>10</v>
      </c>
      <c r="B26" s="16">
        <f t="shared" ca="1" si="1"/>
        <v>0.28000000000000003</v>
      </c>
      <c r="C26" s="17">
        <f t="shared" ca="1" si="2"/>
        <v>90642.441246869246</v>
      </c>
      <c r="D26" s="18">
        <f t="shared" ca="1" si="3"/>
        <v>0.11108690657637293</v>
      </c>
      <c r="E26" s="18">
        <f t="shared" ca="1" si="4"/>
        <v>7414.9829925691029</v>
      </c>
      <c r="F26" s="18">
        <v>0.5</v>
      </c>
      <c r="G26" s="7">
        <f t="shared" ca="1" si="5"/>
        <v>2455.5860292518992</v>
      </c>
    </row>
    <row r="27" spans="1:7" x14ac:dyDescent="0.2">
      <c r="A27" s="6">
        <v>11</v>
      </c>
      <c r="B27" s="16">
        <f t="shared" ca="1" si="1"/>
        <v>0.19</v>
      </c>
      <c r="C27" s="17">
        <f t="shared" ca="1" si="2"/>
        <v>103142.27909636973</v>
      </c>
      <c r="D27" s="18">
        <f t="shared" ca="1" si="3"/>
        <v>8.8305435511896693E-2</v>
      </c>
      <c r="E27" s="18">
        <f t="shared" ca="1" si="4"/>
        <v>7035.5851990637475</v>
      </c>
      <c r="F27" s="18">
        <v>0.5</v>
      </c>
      <c r="G27" s="7">
        <f t="shared" ca="1" si="5"/>
        <v>1032.4067787854165</v>
      </c>
    </row>
    <row r="28" spans="1:7" x14ac:dyDescent="0.2">
      <c r="A28" s="6">
        <v>12</v>
      </c>
      <c r="B28" s="16">
        <f t="shared" ca="1" si="1"/>
        <v>0.28000000000000003</v>
      </c>
      <c r="C28" s="17">
        <f t="shared" ca="1" si="2"/>
        <v>119676.8969686182</v>
      </c>
      <c r="D28" s="18">
        <f t="shared" ca="1" si="3"/>
        <v>0.1010578057810962</v>
      </c>
      <c r="E28" s="18">
        <f t="shared" ca="1" si="4"/>
        <v>7996.4282448852045</v>
      </c>
      <c r="F28" s="18">
        <v>0.5</v>
      </c>
      <c r="G28" s="7">
        <f t="shared" ca="1" si="5"/>
        <v>5371.9376398264594</v>
      </c>
    </row>
    <row r="29" spans="1:7" x14ac:dyDescent="0.2">
      <c r="A29" s="6">
        <v>13</v>
      </c>
      <c r="B29" s="16">
        <f t="shared" ca="1" si="1"/>
        <v>0.19</v>
      </c>
      <c r="C29" s="17">
        <f t="shared" ca="1" si="2"/>
        <v>81234.976827602062</v>
      </c>
      <c r="D29" s="18">
        <f t="shared" ca="1" si="3"/>
        <v>9.9570020736824374E-2</v>
      </c>
      <c r="E29" s="18">
        <f t="shared" ca="1" si="4"/>
        <v>9466.0122979327407</v>
      </c>
      <c r="F29" s="18">
        <v>0.5</v>
      </c>
      <c r="G29" s="7">
        <f t="shared" ca="1" si="5"/>
        <v>-3285.5174814937036</v>
      </c>
    </row>
    <row r="30" spans="1:7" x14ac:dyDescent="0.2">
      <c r="A30" s="6">
        <v>14</v>
      </c>
      <c r="B30" s="16">
        <f t="shared" ca="1" si="1"/>
        <v>0.19</v>
      </c>
      <c r="C30" s="17">
        <f t="shared" ca="1" si="2"/>
        <v>85250.083391966778</v>
      </c>
      <c r="D30" s="18">
        <f t="shared" ca="1" si="3"/>
        <v>0.10277228784305298</v>
      </c>
      <c r="E30" s="18">
        <f t="shared" ca="1" si="4"/>
        <v>7387.1562722462504</v>
      </c>
      <c r="F30" s="18">
        <v>0.5</v>
      </c>
      <c r="G30" s="7">
        <f t="shared" ca="1" si="5"/>
        <v>-953.05411072006791</v>
      </c>
    </row>
    <row r="31" spans="1:7" x14ac:dyDescent="0.2">
      <c r="A31" s="6">
        <v>15</v>
      </c>
      <c r="B31" s="16">
        <f t="shared" ca="1" si="1"/>
        <v>0.28000000000000003</v>
      </c>
      <c r="C31" s="17">
        <f t="shared" ca="1" si="2"/>
        <v>96850.801910905429</v>
      </c>
      <c r="D31" s="18">
        <f t="shared" ca="1" si="3"/>
        <v>0.10570424872080839</v>
      </c>
      <c r="E31" s="18">
        <f t="shared" ca="1" si="4"/>
        <v>7234.7192870095332</v>
      </c>
      <c r="F31" s="18">
        <v>0.5</v>
      </c>
      <c r="G31" s="7">
        <f t="shared" ca="1" si="5"/>
        <v>3457.8814293972009</v>
      </c>
    </row>
    <row r="32" spans="1:7" x14ac:dyDescent="0.2">
      <c r="A32" s="6">
        <v>16</v>
      </c>
      <c r="B32" s="16">
        <f t="shared" ca="1" si="1"/>
        <v>0.19</v>
      </c>
      <c r="C32" s="17">
        <f t="shared" ca="1" si="2"/>
        <v>100857.07740127889</v>
      </c>
      <c r="D32" s="18">
        <f t="shared" ca="1" si="3"/>
        <v>8.2659076598123826E-2</v>
      </c>
      <c r="E32" s="18">
        <f t="shared" ca="1" si="4"/>
        <v>8533.4339541859463</v>
      </c>
      <c r="F32" s="18">
        <v>0.5</v>
      </c>
      <c r="G32" s="7">
        <f t="shared" ca="1" si="5"/>
        <v>-535.99464947574324</v>
      </c>
    </row>
    <row r="33" spans="1:7" x14ac:dyDescent="0.2">
      <c r="A33" s="6">
        <v>17</v>
      </c>
      <c r="B33" s="16">
        <f t="shared" ca="1" si="1"/>
        <v>0.25</v>
      </c>
      <c r="C33" s="17">
        <f t="shared" ca="1" si="2"/>
        <v>101127.00907122092</v>
      </c>
      <c r="D33" s="18">
        <f t="shared" ca="1" si="3"/>
        <v>8.7840923588439243E-2</v>
      </c>
      <c r="E33" s="18">
        <f t="shared" ca="1" si="4"/>
        <v>8583.1759130670325</v>
      </c>
      <c r="F33" s="18">
        <v>0.5</v>
      </c>
      <c r="G33" s="7">
        <f t="shared" ca="1" si="5"/>
        <v>1836.9277516974525</v>
      </c>
    </row>
    <row r="34" spans="1:7" x14ac:dyDescent="0.2">
      <c r="A34" s="6">
        <v>18</v>
      </c>
      <c r="B34" s="16">
        <f t="shared" ca="1" si="1"/>
        <v>0.28000000000000003</v>
      </c>
      <c r="C34" s="17">
        <f t="shared" ca="1" si="2"/>
        <v>105090.06253729518</v>
      </c>
      <c r="D34" s="18">
        <f t="shared" ca="1" si="3"/>
        <v>9.8133407934788933E-2</v>
      </c>
      <c r="E34" s="18">
        <f t="shared" ca="1" si="4"/>
        <v>7228.4193822925572</v>
      </c>
      <c r="F34" s="18">
        <v>0.5</v>
      </c>
      <c r="G34" s="7">
        <f t="shared" ca="1" si="5"/>
        <v>4596.5924994066063</v>
      </c>
    </row>
    <row r="35" spans="1:7" x14ac:dyDescent="0.2">
      <c r="A35" s="6">
        <v>19</v>
      </c>
      <c r="B35" s="16">
        <f t="shared" ca="1" si="1"/>
        <v>0.25</v>
      </c>
      <c r="C35" s="17">
        <f t="shared" ca="1" si="2"/>
        <v>93050.866661062173</v>
      </c>
      <c r="D35" s="18">
        <f t="shared" ca="1" si="3"/>
        <v>8.8528510404528249E-2</v>
      </c>
      <c r="E35" s="18">
        <f t="shared" ca="1" si="4"/>
        <v>8296.9631424713662</v>
      </c>
      <c r="F35" s="18">
        <v>0.5</v>
      </c>
      <c r="G35" s="7">
        <f t="shared" ca="1" si="5"/>
        <v>1274.9815358228516</v>
      </c>
    </row>
    <row r="36" spans="1:7" x14ac:dyDescent="0.2">
      <c r="A36" s="6">
        <v>20</v>
      </c>
      <c r="B36" s="16">
        <f t="shared" ca="1" si="1"/>
        <v>0.19</v>
      </c>
      <c r="C36" s="17">
        <f t="shared" ca="1" si="2"/>
        <v>107038.35756155329</v>
      </c>
      <c r="D36" s="18">
        <f t="shared" ca="1" si="3"/>
        <v>9.4723159164251988E-2</v>
      </c>
      <c r="E36" s="18">
        <f t="shared" ca="1" si="4"/>
        <v>8141.5641106257435</v>
      </c>
      <c r="F36" s="18">
        <v>0.5</v>
      </c>
      <c r="G36" s="7">
        <f t="shared" ca="1" si="5"/>
        <v>100.66769552502319</v>
      </c>
    </row>
    <row r="37" spans="1:7" x14ac:dyDescent="0.2">
      <c r="A37" s="6">
        <v>21</v>
      </c>
      <c r="B37" s="16">
        <f t="shared" ca="1" si="1"/>
        <v>0.25</v>
      </c>
      <c r="C37" s="17">
        <f t="shared" ca="1" si="2"/>
        <v>99996.451253860767</v>
      </c>
      <c r="D37" s="18">
        <f t="shared" ca="1" si="3"/>
        <v>9.7976565620990469E-2</v>
      </c>
      <c r="E37" s="18">
        <f t="shared" ca="1" si="4"/>
        <v>8465.6462070934376</v>
      </c>
      <c r="F37" s="18">
        <v>0.5</v>
      </c>
      <c r="G37" s="7">
        <f t="shared" ca="1" si="5"/>
        <v>1584.5829826041427</v>
      </c>
    </row>
    <row r="38" spans="1:7" x14ac:dyDescent="0.2">
      <c r="A38" s="6">
        <v>22</v>
      </c>
      <c r="B38" s="16">
        <f t="shared" ca="1" si="1"/>
        <v>0.16</v>
      </c>
      <c r="C38" s="17">
        <f t="shared" ca="1" si="2"/>
        <v>99914.358303772984</v>
      </c>
      <c r="D38" s="18">
        <f t="shared" ca="1" si="3"/>
        <v>0.11314875943966662</v>
      </c>
      <c r="E38" s="18">
        <f t="shared" ca="1" si="4"/>
        <v>6969.7043630393582</v>
      </c>
      <c r="F38" s="18">
        <v>0.5</v>
      </c>
      <c r="G38" s="7">
        <f t="shared" ca="1" si="5"/>
        <v>-785.3854095026818</v>
      </c>
    </row>
    <row r="39" spans="1:7" x14ac:dyDescent="0.2">
      <c r="A39" s="6">
        <v>23</v>
      </c>
      <c r="B39" s="16">
        <f t="shared" ca="1" si="1"/>
        <v>0.16</v>
      </c>
      <c r="C39" s="17">
        <f t="shared" ca="1" si="2"/>
        <v>111032.98239312346</v>
      </c>
      <c r="D39" s="18">
        <f t="shared" ca="1" si="3"/>
        <v>9.6931733688253113E-2</v>
      </c>
      <c r="E39" s="18">
        <f t="shared" ca="1" si="4"/>
        <v>7740.7446953810013</v>
      </c>
      <c r="F39" s="18">
        <v>0.5</v>
      </c>
      <c r="G39" s="7">
        <f t="shared" ca="1" si="5"/>
        <v>-580.12522072196316</v>
      </c>
    </row>
    <row r="40" spans="1:7" x14ac:dyDescent="0.2">
      <c r="A40" s="6">
        <v>24</v>
      </c>
      <c r="B40" s="16">
        <f t="shared" ca="1" si="1"/>
        <v>0.25</v>
      </c>
      <c r="C40" s="17">
        <f t="shared" ca="1" si="2"/>
        <v>91185.725050895446</v>
      </c>
      <c r="D40" s="18">
        <f t="shared" ca="1" si="3"/>
        <v>0.10893959650174327</v>
      </c>
      <c r="E40" s="18">
        <f t="shared" ca="1" si="4"/>
        <v>8731.8434781978776</v>
      </c>
      <c r="F40" s="18">
        <v>0.5</v>
      </c>
      <c r="G40" s="7">
        <f t="shared" ca="1" si="5"/>
        <v>182.93812972319029</v>
      </c>
    </row>
    <row r="41" spans="1:7" x14ac:dyDescent="0.2">
      <c r="A41" s="6">
        <v>25</v>
      </c>
      <c r="B41" s="16">
        <f t="shared" ca="1" si="1"/>
        <v>0.19</v>
      </c>
      <c r="C41" s="17">
        <f t="shared" ca="1" si="2"/>
        <v>96970.84958133391</v>
      </c>
      <c r="D41" s="18">
        <f t="shared" ca="1" si="3"/>
        <v>8.9675256544988285E-2</v>
      </c>
      <c r="E41" s="18">
        <f t="shared" ca="1" si="4"/>
        <v>7700.674288643394</v>
      </c>
      <c r="F41" s="18">
        <v>0.5</v>
      </c>
      <c r="G41" s="7">
        <f t="shared" ca="1" si="5"/>
        <v>-140.6618829990739</v>
      </c>
    </row>
    <row r="42" spans="1:7" x14ac:dyDescent="0.2">
      <c r="A42" s="6">
        <v>26</v>
      </c>
      <c r="B42" s="16">
        <f t="shared" ca="1" si="1"/>
        <v>0.25</v>
      </c>
      <c r="C42" s="17">
        <f t="shared" ca="1" si="2"/>
        <v>101446.74500937367</v>
      </c>
      <c r="D42" s="18">
        <f t="shared" ca="1" si="3"/>
        <v>8.9643928667659786E-2</v>
      </c>
      <c r="E42" s="18">
        <f t="shared" ca="1" si="4"/>
        <v>9015.6883845409138</v>
      </c>
      <c r="F42" s="18">
        <v>0.5</v>
      </c>
      <c r="G42" s="7">
        <f t="shared" ca="1" si="5"/>
        <v>1391.6335483341536</v>
      </c>
    </row>
    <row r="43" spans="1:7" x14ac:dyDescent="0.2">
      <c r="A43" s="6">
        <v>27</v>
      </c>
      <c r="B43" s="16">
        <f t="shared" ca="1" si="1"/>
        <v>0.19</v>
      </c>
      <c r="C43" s="17">
        <f t="shared" ca="1" si="2"/>
        <v>89215.073881973221</v>
      </c>
      <c r="D43" s="18">
        <f t="shared" ca="1" si="3"/>
        <v>8.0195349962755819E-2</v>
      </c>
      <c r="E43" s="18">
        <f t="shared" ca="1" si="4"/>
        <v>8367.7884637546213</v>
      </c>
      <c r="F43" s="18">
        <v>0.5</v>
      </c>
      <c r="G43" s="7">
        <f t="shared" ca="1" si="5"/>
        <v>-1251.7369186315764</v>
      </c>
    </row>
    <row r="44" spans="1:7" x14ac:dyDescent="0.2">
      <c r="A44" s="6">
        <v>28</v>
      </c>
      <c r="B44" s="16">
        <f t="shared" ca="1" si="1"/>
        <v>0.19</v>
      </c>
      <c r="C44" s="17">
        <f t="shared" ca="1" si="2"/>
        <v>103623.52828048058</v>
      </c>
      <c r="D44" s="18">
        <f t="shared" ca="1" si="3"/>
        <v>0.10481069470136642</v>
      </c>
      <c r="E44" s="18">
        <f t="shared" ca="1" si="4"/>
        <v>8691.3784277163268</v>
      </c>
      <c r="F44" s="18">
        <v>0.5</v>
      </c>
      <c r="G44" s="7">
        <f t="shared" ca="1" si="5"/>
        <v>-910.70549850260431</v>
      </c>
    </row>
    <row r="45" spans="1:7" x14ac:dyDescent="0.2">
      <c r="A45" s="6">
        <v>29</v>
      </c>
      <c r="B45" s="16">
        <f t="shared" ca="1" si="1"/>
        <v>0.25</v>
      </c>
      <c r="C45" s="17">
        <f t="shared" ca="1" si="2"/>
        <v>108734.10610862882</v>
      </c>
      <c r="D45" s="18">
        <f t="shared" ca="1" si="3"/>
        <v>0.10726784288994007</v>
      </c>
      <c r="E45" s="18">
        <f t="shared" ca="1" si="4"/>
        <v>8515.2208725128694</v>
      </c>
      <c r="F45" s="18">
        <v>0.5</v>
      </c>
      <c r="G45" s="7">
        <f t="shared" ca="1" si="5"/>
        <v>2160.6241383561155</v>
      </c>
    </row>
    <row r="46" spans="1:7" x14ac:dyDescent="0.2">
      <c r="A46" s="6">
        <v>30</v>
      </c>
      <c r="B46" s="16">
        <f t="shared" ca="1" si="1"/>
        <v>0.19</v>
      </c>
      <c r="C46" s="17">
        <f t="shared" ca="1" si="2"/>
        <v>85561.795267882146</v>
      </c>
      <c r="D46" s="18">
        <f t="shared" ca="1" si="3"/>
        <v>9.6539460312033892E-2</v>
      </c>
      <c r="E46" s="18">
        <f t="shared" ca="1" si="4"/>
        <v>7918.299971118885</v>
      </c>
      <c r="F46" s="18">
        <v>0.5</v>
      </c>
      <c r="G46" s="7">
        <f t="shared" ca="1" si="5"/>
        <v>-1359.346432983195</v>
      </c>
    </row>
    <row r="47" spans="1:7" x14ac:dyDescent="0.2">
      <c r="A47" s="6">
        <v>31</v>
      </c>
      <c r="B47" s="16">
        <f t="shared" ca="1" si="1"/>
        <v>0.25</v>
      </c>
      <c r="C47" s="17">
        <f t="shared" ca="1" si="2"/>
        <v>88556.942576874731</v>
      </c>
      <c r="D47" s="18">
        <f t="shared" ca="1" si="3"/>
        <v>0.11866944541107374</v>
      </c>
      <c r="E47" s="18">
        <f t="shared" ca="1" si="4"/>
        <v>8369.6539003062608</v>
      </c>
      <c r="F47" s="18">
        <v>0.5</v>
      </c>
      <c r="G47" s="7">
        <f t="shared" ca="1" si="5"/>
        <v>72.713106078574128</v>
      </c>
    </row>
    <row r="48" spans="1:7" x14ac:dyDescent="0.2">
      <c r="A48" s="6">
        <v>32</v>
      </c>
      <c r="B48" s="16">
        <f t="shared" ca="1" si="1"/>
        <v>0.19</v>
      </c>
      <c r="C48" s="17">
        <f t="shared" ca="1" si="2"/>
        <v>83737.372232727124</v>
      </c>
      <c r="D48" s="18">
        <f t="shared" ca="1" si="3"/>
        <v>0.10749317388188172</v>
      </c>
      <c r="E48" s="18">
        <f t="shared" ca="1" si="4"/>
        <v>8866.6215548256987</v>
      </c>
      <c r="F48" s="18">
        <v>0.5</v>
      </c>
      <c r="G48" s="7">
        <f t="shared" ca="1" si="5"/>
        <v>-2621.7984163432566</v>
      </c>
    </row>
    <row r="49" spans="1:7" x14ac:dyDescent="0.2">
      <c r="A49" s="6">
        <v>33</v>
      </c>
      <c r="B49" s="16">
        <f t="shared" ca="1" si="1"/>
        <v>0.25</v>
      </c>
      <c r="C49" s="17">
        <f t="shared" ca="1" si="2"/>
        <v>122036.93556660808</v>
      </c>
      <c r="D49" s="18">
        <f t="shared" ca="1" si="3"/>
        <v>0.11548334859894419</v>
      </c>
      <c r="E49" s="18">
        <f t="shared" ca="1" si="4"/>
        <v>7604.6369686793969</v>
      </c>
      <c r="F49" s="18">
        <v>0.5</v>
      </c>
      <c r="G49" s="7">
        <f t="shared" ca="1" si="5"/>
        <v>4126.6714841502417</v>
      </c>
    </row>
    <row r="50" spans="1:7" x14ac:dyDescent="0.2">
      <c r="A50" s="6">
        <v>34</v>
      </c>
      <c r="B50" s="16">
        <f t="shared" ca="1" si="1"/>
        <v>0.25</v>
      </c>
      <c r="C50" s="17">
        <f t="shared" ca="1" si="2"/>
        <v>87359.255143041257</v>
      </c>
      <c r="D50" s="18">
        <f t="shared" ca="1" si="3"/>
        <v>0.10974316040039191</v>
      </c>
      <c r="E50" s="18">
        <f t="shared" ca="1" si="4"/>
        <v>7818.908958827582</v>
      </c>
      <c r="F50" s="18">
        <v>0.5</v>
      </c>
      <c r="G50" s="7">
        <f t="shared" ca="1" si="5"/>
        <v>704.22774664719145</v>
      </c>
    </row>
    <row r="51" spans="1:7" x14ac:dyDescent="0.2">
      <c r="A51" s="6">
        <v>35</v>
      </c>
      <c r="B51" s="16">
        <f t="shared" ca="1" si="1"/>
        <v>0.16</v>
      </c>
      <c r="C51" s="17">
        <f t="shared" ca="1" si="2"/>
        <v>102045.44278222744</v>
      </c>
      <c r="D51" s="18">
        <f t="shared" ca="1" si="3"/>
        <v>0.10297068461019476</v>
      </c>
      <c r="E51" s="18">
        <f t="shared" ca="1" si="4"/>
        <v>7422.3772730861638</v>
      </c>
      <c r="F51" s="18">
        <v>0.5</v>
      </c>
      <c r="G51" s="7">
        <f t="shared" ca="1" si="5"/>
        <v>-939.97210724979504</v>
      </c>
    </row>
    <row r="52" spans="1:7" x14ac:dyDescent="0.2">
      <c r="A52" s="6">
        <v>36</v>
      </c>
      <c r="B52" s="16">
        <f t="shared" ca="1" si="1"/>
        <v>0.25</v>
      </c>
      <c r="C52" s="17">
        <f t="shared" ca="1" si="2"/>
        <v>116465.58557017759</v>
      </c>
      <c r="D52" s="18">
        <f t="shared" ca="1" si="3"/>
        <v>0.11623965844229976</v>
      </c>
      <c r="E52" s="18">
        <f t="shared" ca="1" si="4"/>
        <v>8747.3809487539274</v>
      </c>
      <c r="F52" s="18">
        <v>0.5</v>
      </c>
      <c r="G52" s="7">
        <f t="shared" ca="1" si="5"/>
        <v>2426.3372757783018</v>
      </c>
    </row>
    <row r="53" spans="1:7" x14ac:dyDescent="0.2">
      <c r="A53" s="6">
        <v>37</v>
      </c>
      <c r="B53" s="16">
        <f t="shared" ca="1" si="1"/>
        <v>0.28000000000000003</v>
      </c>
      <c r="C53" s="17">
        <f t="shared" ca="1" si="2"/>
        <v>116006.18162389143</v>
      </c>
      <c r="D53" s="18">
        <f t="shared" ca="1" si="3"/>
        <v>0.10289909757658343</v>
      </c>
      <c r="E53" s="18">
        <f t="shared" ca="1" si="4"/>
        <v>8503.3920040329176</v>
      </c>
      <c r="F53" s="18">
        <v>0.5</v>
      </c>
      <c r="G53" s="7">
        <f t="shared" ca="1" si="5"/>
        <v>4395.1326306388582</v>
      </c>
    </row>
    <row r="54" spans="1:7" x14ac:dyDescent="0.2">
      <c r="A54" s="6">
        <v>38</v>
      </c>
      <c r="B54" s="16">
        <f t="shared" ca="1" si="1"/>
        <v>0.19</v>
      </c>
      <c r="C54" s="17">
        <f t="shared" ca="1" si="2"/>
        <v>94087.743332280443</v>
      </c>
      <c r="D54" s="18">
        <f t="shared" ca="1" si="3"/>
        <v>0.11059443984511734</v>
      </c>
      <c r="E54" s="18">
        <f t="shared" ca="1" si="4"/>
        <v>9164.4576255358152</v>
      </c>
      <c r="F54" s="18">
        <v>0.5</v>
      </c>
      <c r="G54" s="7">
        <f t="shared" ca="1" si="5"/>
        <v>-2203.1824502928712</v>
      </c>
    </row>
    <row r="55" spans="1:7" x14ac:dyDescent="0.2">
      <c r="A55" s="6">
        <v>39</v>
      </c>
      <c r="B55" s="16">
        <f t="shared" ca="1" si="1"/>
        <v>0.16</v>
      </c>
      <c r="C55" s="17">
        <f t="shared" ca="1" si="2"/>
        <v>97128.223013491617</v>
      </c>
      <c r="D55" s="18">
        <f t="shared" ca="1" si="3"/>
        <v>0.11260130429773763</v>
      </c>
      <c r="E55" s="18">
        <f t="shared" ca="1" si="4"/>
        <v>8067.4491921925119</v>
      </c>
      <c r="F55" s="18">
        <v>0.5</v>
      </c>
      <c r="G55" s="7">
        <f t="shared" ca="1" si="5"/>
        <v>-2047.0736863836928</v>
      </c>
    </row>
    <row r="56" spans="1:7" x14ac:dyDescent="0.2">
      <c r="A56" s="6">
        <v>40</v>
      </c>
      <c r="B56" s="16">
        <f t="shared" ca="1" si="1"/>
        <v>0.25</v>
      </c>
      <c r="C56" s="17">
        <f t="shared" ca="1" si="2"/>
        <v>93949.457494494971</v>
      </c>
      <c r="D56" s="18">
        <f t="shared" ca="1" si="3"/>
        <v>0.10709083742347618</v>
      </c>
      <c r="E56" s="18">
        <f t="shared" ca="1" si="4"/>
        <v>8078.2713700180229</v>
      </c>
      <c r="F56" s="18">
        <v>0.5</v>
      </c>
      <c r="G56" s="7">
        <f t="shared" ca="1" si="5"/>
        <v>1150.1292971521616</v>
      </c>
    </row>
    <row r="57" spans="1:7" x14ac:dyDescent="0.2">
      <c r="A57" s="6">
        <v>41</v>
      </c>
      <c r="B57" s="16">
        <f t="shared" ca="1" si="1"/>
        <v>0.19</v>
      </c>
      <c r="C57" s="17">
        <f t="shared" ca="1" si="2"/>
        <v>80807.251086486867</v>
      </c>
      <c r="D57" s="18">
        <f t="shared" ca="1" si="3"/>
        <v>9.1348535334054237E-2</v>
      </c>
      <c r="E57" s="18">
        <f t="shared" ca="1" si="4"/>
        <v>8209.4866779928852</v>
      </c>
      <c r="F57" s="18">
        <v>0.5</v>
      </c>
      <c r="G57" s="7">
        <f t="shared" ca="1" si="5"/>
        <v>-1935.3063906897632</v>
      </c>
    </row>
    <row r="58" spans="1:7" x14ac:dyDescent="0.2">
      <c r="A58" s="6">
        <v>42</v>
      </c>
      <c r="B58" s="16">
        <f t="shared" ca="1" si="1"/>
        <v>0.25</v>
      </c>
      <c r="C58" s="17">
        <f t="shared" ca="1" si="2"/>
        <v>117045.2745358774</v>
      </c>
      <c r="D58" s="18">
        <f t="shared" ca="1" si="3"/>
        <v>0.11434738733428498</v>
      </c>
      <c r="E58" s="18">
        <f t="shared" ca="1" si="4"/>
        <v>8304.684551931332</v>
      </c>
      <c r="F58" s="18">
        <v>0.5</v>
      </c>
      <c r="G58" s="7">
        <f t="shared" ca="1" si="5"/>
        <v>2980.0194293029199</v>
      </c>
    </row>
    <row r="59" spans="1:7" x14ac:dyDescent="0.2">
      <c r="A59" s="6">
        <v>43</v>
      </c>
      <c r="B59" s="16">
        <f t="shared" ca="1" si="1"/>
        <v>0.25</v>
      </c>
      <c r="C59" s="17">
        <f t="shared" ca="1" si="2"/>
        <v>104973.38141888543</v>
      </c>
      <c r="D59" s="18">
        <f t="shared" ca="1" si="3"/>
        <v>0.11447620088684821</v>
      </c>
      <c r="E59" s="18">
        <f t="shared" ca="1" si="4"/>
        <v>7654.3429938502177</v>
      </c>
      <c r="F59" s="18">
        <v>0.5</v>
      </c>
      <c r="G59" s="7">
        <f t="shared" ca="1" si="5"/>
        <v>2463.0912087404449</v>
      </c>
    </row>
    <row r="60" spans="1:7" x14ac:dyDescent="0.2">
      <c r="A60" s="6">
        <v>44</v>
      </c>
      <c r="B60" s="16">
        <f t="shared" ca="1" si="1"/>
        <v>0.16</v>
      </c>
      <c r="C60" s="17">
        <f t="shared" ca="1" si="2"/>
        <v>94737.661533248029</v>
      </c>
      <c r="D60" s="18">
        <f t="shared" ca="1" si="3"/>
        <v>0.10956544106129945</v>
      </c>
      <c r="E60" s="18">
        <f t="shared" ca="1" si="4"/>
        <v>8112.1725473859569</v>
      </c>
      <c r="F60" s="18">
        <v>0.5</v>
      </c>
      <c r="G60" s="7">
        <f t="shared" ca="1" si="5"/>
        <v>-2193.9554120871417</v>
      </c>
    </row>
    <row r="61" spans="1:7" x14ac:dyDescent="0.2">
      <c r="A61" s="6">
        <v>45</v>
      </c>
      <c r="B61" s="16">
        <f t="shared" ca="1" si="1"/>
        <v>0.16</v>
      </c>
      <c r="C61" s="17">
        <f t="shared" ca="1" si="2"/>
        <v>91596.566176578024</v>
      </c>
      <c r="D61" s="18">
        <f t="shared" ca="1" si="3"/>
        <v>9.6843177774307121E-2</v>
      </c>
      <c r="E61" s="18">
        <f t="shared" ca="1" si="4"/>
        <v>8528.2072013523903</v>
      </c>
      <c r="F61" s="18">
        <v>0.5</v>
      </c>
      <c r="G61" s="7">
        <f t="shared" ca="1" si="5"/>
        <v>-2619.7623139068573</v>
      </c>
    </row>
    <row r="62" spans="1:7" x14ac:dyDescent="0.2">
      <c r="A62" s="6">
        <v>46</v>
      </c>
      <c r="B62" s="16">
        <f t="shared" ca="1" si="1"/>
        <v>0.28000000000000003</v>
      </c>
      <c r="C62" s="17">
        <f t="shared" ca="1" si="2"/>
        <v>95009.010972638585</v>
      </c>
      <c r="D62" s="18">
        <f t="shared" ca="1" si="3"/>
        <v>9.5161554223386624E-2</v>
      </c>
      <c r="E62" s="18">
        <f t="shared" ca="1" si="4"/>
        <v>8400.1341749577696</v>
      </c>
      <c r="F62" s="18">
        <v>0.5</v>
      </c>
      <c r="G62" s="7">
        <f t="shared" ca="1" si="5"/>
        <v>2369.5899193843707</v>
      </c>
    </row>
    <row r="63" spans="1:7" x14ac:dyDescent="0.2">
      <c r="A63" s="6">
        <v>47</v>
      </c>
      <c r="B63" s="16">
        <f t="shared" ca="1" si="1"/>
        <v>0.19</v>
      </c>
      <c r="C63" s="17">
        <f t="shared" ca="1" si="2"/>
        <v>94363.846732732374</v>
      </c>
      <c r="D63" s="18">
        <f t="shared" ca="1" si="3"/>
        <v>0.10189487824576229</v>
      </c>
      <c r="E63" s="18">
        <f t="shared" ca="1" si="4"/>
        <v>8881.6080202972007</v>
      </c>
      <c r="F63" s="18">
        <v>0.5</v>
      </c>
      <c r="G63" s="7">
        <f t="shared" ca="1" si="5"/>
        <v>-1743.9291886779965</v>
      </c>
    </row>
    <row r="64" spans="1:7" x14ac:dyDescent="0.2">
      <c r="A64" s="6">
        <v>48</v>
      </c>
      <c r="B64" s="16">
        <f t="shared" ca="1" si="1"/>
        <v>0.19</v>
      </c>
      <c r="C64" s="17">
        <f t="shared" ca="1" si="2"/>
        <v>106512.47320950907</v>
      </c>
      <c r="D64" s="18">
        <f t="shared" ca="1" si="3"/>
        <v>0.10905960352645799</v>
      </c>
      <c r="E64" s="18">
        <f t="shared" ca="1" si="4"/>
        <v>7937.8213851964974</v>
      </c>
      <c r="F64" s="18">
        <v>0.5</v>
      </c>
      <c r="G64" s="7">
        <f t="shared" ca="1" si="5"/>
        <v>-26.21596907492858</v>
      </c>
    </row>
    <row r="65" spans="1:7" x14ac:dyDescent="0.2">
      <c r="A65" s="6">
        <v>49</v>
      </c>
      <c r="B65" s="16">
        <f t="shared" ca="1" si="1"/>
        <v>0.16</v>
      </c>
      <c r="C65" s="17">
        <f t="shared" ca="1" si="2"/>
        <v>90608.893464206645</v>
      </c>
      <c r="D65" s="18">
        <f t="shared" ca="1" si="3"/>
        <v>9.2164714143731258E-2</v>
      </c>
      <c r="E65" s="18">
        <f t="shared" ca="1" si="4"/>
        <v>8344.4948306927508</v>
      </c>
      <c r="F65" s="18">
        <v>0.5</v>
      </c>
      <c r="G65" s="7">
        <f t="shared" ca="1" si="5"/>
        <v>-2431.934195957565</v>
      </c>
    </row>
    <row r="66" spans="1:7" x14ac:dyDescent="0.2">
      <c r="A66" s="6">
        <v>50</v>
      </c>
      <c r="B66" s="16">
        <f t="shared" ca="1" si="1"/>
        <v>0.25</v>
      </c>
      <c r="C66" s="17">
        <f t="shared" ca="1" si="2"/>
        <v>108346.57100722955</v>
      </c>
      <c r="D66" s="18">
        <f t="shared" ca="1" si="3"/>
        <v>0.1067454268475508</v>
      </c>
      <c r="E66" s="18">
        <f t="shared" ca="1" si="4"/>
        <v>7594.229562103561</v>
      </c>
      <c r="F66" s="18">
        <v>0.5</v>
      </c>
      <c r="G66" s="7">
        <f t="shared" ca="1" si="5"/>
        <v>3057.7165713913346</v>
      </c>
    </row>
    <row r="67" spans="1:7" x14ac:dyDescent="0.2">
      <c r="A67" s="6">
        <v>51</v>
      </c>
      <c r="B67" s="16">
        <f t="shared" ca="1" si="1"/>
        <v>0.25</v>
      </c>
      <c r="C67" s="17">
        <f t="shared" ca="1" si="2"/>
        <v>105923.90760802421</v>
      </c>
      <c r="D67" s="18">
        <f t="shared" ca="1" si="3"/>
        <v>9.8685060737407515E-2</v>
      </c>
      <c r="E67" s="18">
        <f t="shared" ca="1" si="4"/>
        <v>8241.5993556490976</v>
      </c>
      <c r="F67" s="18">
        <v>0.5</v>
      </c>
      <c r="G67" s="7">
        <f t="shared" ca="1" si="5"/>
        <v>2385.6122813935763</v>
      </c>
    </row>
    <row r="68" spans="1:7" x14ac:dyDescent="0.2">
      <c r="A68" s="6">
        <v>52</v>
      </c>
      <c r="B68" s="16">
        <f t="shared" ca="1" si="1"/>
        <v>0.25</v>
      </c>
      <c r="C68" s="17">
        <f t="shared" ca="1" si="2"/>
        <v>113757.58571694471</v>
      </c>
      <c r="D68" s="18">
        <f t="shared" ca="1" si="3"/>
        <v>8.0115042520242333E-2</v>
      </c>
      <c r="E68" s="18">
        <f t="shared" ca="1" si="4"/>
        <v>7354.5862057663071</v>
      </c>
      <c r="F68" s="18">
        <v>0.5</v>
      </c>
      <c r="G68" s="7">
        <f t="shared" ca="1" si="5"/>
        <v>4586.6885546734975</v>
      </c>
    </row>
    <row r="69" spans="1:7" x14ac:dyDescent="0.2">
      <c r="A69" s="6">
        <v>53</v>
      </c>
      <c r="B69" s="16">
        <f t="shared" ca="1" si="1"/>
        <v>0.19</v>
      </c>
      <c r="C69" s="17">
        <f t="shared" ca="1" si="2"/>
        <v>89951.626386567979</v>
      </c>
      <c r="D69" s="18">
        <f t="shared" ca="1" si="3"/>
        <v>9.3112268149274965E-2</v>
      </c>
      <c r="E69" s="18">
        <f t="shared" ca="1" si="4"/>
        <v>7976.9731133292225</v>
      </c>
      <c r="F69" s="18">
        <v>0.5</v>
      </c>
      <c r="G69" s="7">
        <f t="shared" ca="1" si="5"/>
        <v>-1022.9325983534718</v>
      </c>
    </row>
    <row r="70" spans="1:7" x14ac:dyDescent="0.2">
      <c r="A70" s="6">
        <v>54</v>
      </c>
      <c r="B70" s="16">
        <f t="shared" ca="1" si="1"/>
        <v>0.28000000000000003</v>
      </c>
      <c r="C70" s="17">
        <f t="shared" ca="1" si="2"/>
        <v>98858.761488089338</v>
      </c>
      <c r="D70" s="18">
        <f t="shared" ca="1" si="3"/>
        <v>0.10065673921836779</v>
      </c>
      <c r="E70" s="18">
        <f t="shared" ca="1" si="4"/>
        <v>7945.0955417760033</v>
      </c>
      <c r="F70" s="18">
        <v>0.5</v>
      </c>
      <c r="G70" s="7">
        <f t="shared" ca="1" si="5"/>
        <v>3108.9069056804237</v>
      </c>
    </row>
    <row r="71" spans="1:7" x14ac:dyDescent="0.2">
      <c r="A71" s="6">
        <v>55</v>
      </c>
      <c r="B71" s="16">
        <f t="shared" ca="1" si="1"/>
        <v>0.25</v>
      </c>
      <c r="C71" s="17">
        <f t="shared" ca="1" si="2"/>
        <v>97646.62588103296</v>
      </c>
      <c r="D71" s="18">
        <f t="shared" ca="1" si="3"/>
        <v>0.11344387666507713</v>
      </c>
      <c r="E71" s="18">
        <f t="shared" ca="1" si="4"/>
        <v>7767.7903583390435</v>
      </c>
      <c r="F71" s="18">
        <v>0.5</v>
      </c>
      <c r="G71" s="7">
        <f t="shared" ca="1" si="5"/>
        <v>1668.6849309878671</v>
      </c>
    </row>
    <row r="72" spans="1:7" x14ac:dyDescent="0.2">
      <c r="A72" s="6">
        <v>56</v>
      </c>
      <c r="B72" s="16">
        <f t="shared" ca="1" si="1"/>
        <v>0.19</v>
      </c>
      <c r="C72" s="17">
        <f t="shared" ca="1" si="2"/>
        <v>96564.26228547121</v>
      </c>
      <c r="D72" s="18">
        <f t="shared" ca="1" si="3"/>
        <v>0.1047214693658977</v>
      </c>
      <c r="E72" s="18">
        <f t="shared" ca="1" si="4"/>
        <v>7006.844624677974</v>
      </c>
      <c r="F72" s="18">
        <v>0.5</v>
      </c>
      <c r="G72" s="7">
        <f t="shared" ca="1" si="5"/>
        <v>245.41351983577806</v>
      </c>
    </row>
    <row r="73" spans="1:7" x14ac:dyDescent="0.2">
      <c r="A73" s="6">
        <v>57</v>
      </c>
      <c r="B73" s="16">
        <f t="shared" ca="1" si="1"/>
        <v>0.28000000000000003</v>
      </c>
      <c r="C73" s="17">
        <f t="shared" ca="1" si="2"/>
        <v>97803.795656867209</v>
      </c>
      <c r="D73" s="18">
        <f t="shared" ca="1" si="3"/>
        <v>0.11189644294600423</v>
      </c>
      <c r="E73" s="18">
        <f t="shared" ca="1" si="4"/>
        <v>8034.72368226254</v>
      </c>
      <c r="F73" s="18">
        <v>0.5</v>
      </c>
      <c r="G73" s="7">
        <f t="shared" ca="1" si="5"/>
        <v>2593.5165943249085</v>
      </c>
    </row>
    <row r="74" spans="1:7" x14ac:dyDescent="0.2">
      <c r="A74" s="6">
        <v>58</v>
      </c>
      <c r="B74" s="16">
        <f t="shared" ca="1" si="1"/>
        <v>0.19</v>
      </c>
      <c r="C74" s="17">
        <f t="shared" ca="1" si="2"/>
        <v>96046.888652861526</v>
      </c>
      <c r="D74" s="18">
        <f t="shared" ca="1" si="3"/>
        <v>0.10042912800785712</v>
      </c>
      <c r="E74" s="18">
        <f t="shared" ca="1" si="4"/>
        <v>7813.1749347293744</v>
      </c>
      <c r="F74" s="18">
        <v>0.5</v>
      </c>
      <c r="G74" s="7">
        <f t="shared" ca="1" si="5"/>
        <v>-521.4425150097095</v>
      </c>
    </row>
    <row r="75" spans="1:7" x14ac:dyDescent="0.2">
      <c r="A75" s="6">
        <v>59</v>
      </c>
      <c r="B75" s="16">
        <f t="shared" ca="1" si="1"/>
        <v>0.19</v>
      </c>
      <c r="C75" s="17">
        <f t="shared" ca="1" si="2"/>
        <v>106632.54706861266</v>
      </c>
      <c r="D75" s="18">
        <f t="shared" ca="1" si="3"/>
        <v>0.11489098877121484</v>
      </c>
      <c r="E75" s="18">
        <f t="shared" ca="1" si="4"/>
        <v>7647.8038134087128</v>
      </c>
      <c r="F75" s="18">
        <v>0.5</v>
      </c>
      <c r="G75" s="7">
        <f t="shared" ca="1" si="5"/>
        <v>154.57559220734674</v>
      </c>
    </row>
    <row r="76" spans="1:7" x14ac:dyDescent="0.2">
      <c r="A76" s="6">
        <v>60</v>
      </c>
      <c r="B76" s="16">
        <f t="shared" ca="1" si="1"/>
        <v>0.28000000000000003</v>
      </c>
      <c r="C76" s="17">
        <f t="shared" ca="1" si="2"/>
        <v>94887.207913941689</v>
      </c>
      <c r="D76" s="18">
        <f t="shared" ca="1" si="3"/>
        <v>0.10216360767822757</v>
      </c>
      <c r="E76" s="18">
        <f t="shared" ca="1" si="4"/>
        <v>8211.9453256960496</v>
      </c>
      <c r="F76" s="18">
        <v>0.5</v>
      </c>
      <c r="G76" s="7">
        <f t="shared" ca="1" si="5"/>
        <v>2357.9383270151302</v>
      </c>
    </row>
    <row r="77" spans="1:7" x14ac:dyDescent="0.2">
      <c r="A77" s="6">
        <v>61</v>
      </c>
      <c r="B77" s="16">
        <f t="shared" ca="1" si="1"/>
        <v>0.16</v>
      </c>
      <c r="C77" s="17">
        <f t="shared" ca="1" si="2"/>
        <v>90054.871004263623</v>
      </c>
      <c r="D77" s="18">
        <f t="shared" ca="1" si="3"/>
        <v>8.1837511990139652E-2</v>
      </c>
      <c r="E77" s="18">
        <f t="shared" ca="1" si="4"/>
        <v>7447.8672823705811</v>
      </c>
      <c r="F77" s="18">
        <v>0.5</v>
      </c>
      <c r="G77" s="7">
        <f t="shared" ca="1" si="5"/>
        <v>-1422.6562557225961</v>
      </c>
    </row>
    <row r="78" spans="1:7" x14ac:dyDescent="0.2">
      <c r="A78" s="6">
        <v>62</v>
      </c>
      <c r="B78" s="16">
        <f t="shared" ca="1" si="1"/>
        <v>0.16</v>
      </c>
      <c r="C78" s="17">
        <f t="shared" ca="1" si="2"/>
        <v>99516.513990462801</v>
      </c>
      <c r="D78" s="18">
        <f t="shared" ca="1" si="3"/>
        <v>0.117306606860631</v>
      </c>
      <c r="E78" s="18">
        <f t="shared" ca="1" si="4"/>
        <v>8235.5012452005631</v>
      </c>
      <c r="F78" s="18">
        <v>0.5</v>
      </c>
      <c r="G78" s="7">
        <f t="shared" ca="1" si="5"/>
        <v>-2142.0112592146916</v>
      </c>
    </row>
    <row r="79" spans="1:7" x14ac:dyDescent="0.2">
      <c r="A79" s="6">
        <v>63</v>
      </c>
      <c r="B79" s="16">
        <f t="shared" ca="1" si="1"/>
        <v>0.25</v>
      </c>
      <c r="C79" s="17">
        <f t="shared" ca="1" si="2"/>
        <v>96929.308501411171</v>
      </c>
      <c r="D79" s="18">
        <f t="shared" ca="1" si="3"/>
        <v>8.173941803981781E-2</v>
      </c>
      <c r="E79" s="18">
        <f t="shared" ca="1" si="4"/>
        <v>8576.0161035658566</v>
      </c>
      <c r="F79" s="18">
        <v>0.5</v>
      </c>
      <c r="G79" s="7">
        <f t="shared" ca="1" si="5"/>
        <v>1559.4111421337111</v>
      </c>
    </row>
    <row r="80" spans="1:7" x14ac:dyDescent="0.2">
      <c r="A80" s="6">
        <v>64</v>
      </c>
      <c r="B80" s="16">
        <f t="shared" ca="1" si="1"/>
        <v>0.19</v>
      </c>
      <c r="C80" s="17">
        <f t="shared" ca="1" si="2"/>
        <v>88068.835536841667</v>
      </c>
      <c r="D80" s="18">
        <f t="shared" ca="1" si="3"/>
        <v>0.10131997852402357</v>
      </c>
      <c r="E80" s="18">
        <f t="shared" ca="1" si="4"/>
        <v>7941.7423657972104</v>
      </c>
      <c r="F80" s="18">
        <v>0.5</v>
      </c>
      <c r="G80" s="7">
        <f t="shared" ca="1" si="5"/>
        <v>-1270.5981695906785</v>
      </c>
    </row>
    <row r="81" spans="1:7" x14ac:dyDescent="0.2">
      <c r="A81" s="6">
        <v>65</v>
      </c>
      <c r="B81" s="16">
        <f t="shared" ca="1" si="1"/>
        <v>0.19</v>
      </c>
      <c r="C81" s="17">
        <f t="shared" ca="1" si="2"/>
        <v>81700.653885648702</v>
      </c>
      <c r="D81" s="18">
        <f t="shared" ca="1" si="3"/>
        <v>0.11855815390821636</v>
      </c>
      <c r="E81" s="18">
        <f t="shared" ca="1" si="4"/>
        <v>7967.1374164086938</v>
      </c>
      <c r="F81" s="18">
        <v>0.5</v>
      </c>
      <c r="G81" s="7">
        <f t="shared" ca="1" si="5"/>
        <v>-2045.9682498496304</v>
      </c>
    </row>
    <row r="82" spans="1:7" x14ac:dyDescent="0.2">
      <c r="A82" s="6">
        <v>66</v>
      </c>
      <c r="B82" s="16">
        <f t="shared" ref="B82:B116" ca="1" si="6">VLOOKUP(RAND(),$A$10:$B$13,2)</f>
        <v>0.25</v>
      </c>
      <c r="C82" s="17">
        <f t="shared" ref="C82:C116" ca="1" si="7">_xlfn.NORM.INV(RAND(),$C$5,$C$6)</f>
        <v>94982.466181895157</v>
      </c>
      <c r="D82" s="18">
        <f t="shared" ref="D82:D116" ca="1" si="8">$D$7+RAND()*($D$8-$D$7)</f>
        <v>9.1420915073347889E-2</v>
      </c>
      <c r="E82" s="18">
        <f t="shared" ref="E82:E116" ca="1" si="9">_xlfn.NORM.INV(RAND(),$E$5,$E$6)</f>
        <v>7670.3351707697921</v>
      </c>
      <c r="F82" s="18">
        <v>0.5</v>
      </c>
      <c r="G82" s="7">
        <f t="shared" ref="G82:G116" ca="1" si="10">(C82*B82)*(F82-D82)-E82</f>
        <v>2031.6271083990587</v>
      </c>
    </row>
    <row r="83" spans="1:7" x14ac:dyDescent="0.2">
      <c r="A83" s="6">
        <v>67</v>
      </c>
      <c r="B83" s="16">
        <f t="shared" ca="1" si="6"/>
        <v>0.25</v>
      </c>
      <c r="C83" s="17">
        <f t="shared" ca="1" si="7"/>
        <v>92759.780291799558</v>
      </c>
      <c r="D83" s="18">
        <f t="shared" ca="1" si="8"/>
        <v>0.1075950122025198</v>
      </c>
      <c r="E83" s="18">
        <f t="shared" ca="1" si="9"/>
        <v>8037.5171737173469</v>
      </c>
      <c r="F83" s="18">
        <v>0.5</v>
      </c>
      <c r="G83" s="7">
        <f t="shared" ca="1" si="10"/>
        <v>1062.332939657791</v>
      </c>
    </row>
    <row r="84" spans="1:7" x14ac:dyDescent="0.2">
      <c r="A84" s="6">
        <v>68</v>
      </c>
      <c r="B84" s="16">
        <f t="shared" ca="1" si="6"/>
        <v>0.19</v>
      </c>
      <c r="C84" s="17">
        <f t="shared" ca="1" si="7"/>
        <v>108677.82517537405</v>
      </c>
      <c r="D84" s="18">
        <f t="shared" ca="1" si="8"/>
        <v>9.6595911320962985E-2</v>
      </c>
      <c r="E84" s="18">
        <f t="shared" ca="1" si="9"/>
        <v>8466.7369723577376</v>
      </c>
      <c r="F84" s="18">
        <v>0.5</v>
      </c>
      <c r="G84" s="7">
        <f t="shared" ca="1" si="10"/>
        <v>-136.93195770435887</v>
      </c>
    </row>
    <row r="85" spans="1:7" x14ac:dyDescent="0.2">
      <c r="A85" s="6">
        <v>69</v>
      </c>
      <c r="B85" s="16">
        <f t="shared" ca="1" si="6"/>
        <v>0.25</v>
      </c>
      <c r="C85" s="17">
        <f t="shared" ca="1" si="7"/>
        <v>105021.44788359677</v>
      </c>
      <c r="D85" s="18">
        <f t="shared" ca="1" si="8"/>
        <v>0.11675095509579743</v>
      </c>
      <c r="E85" s="18">
        <f t="shared" ca="1" si="9"/>
        <v>8377.7690427216075</v>
      </c>
      <c r="F85" s="18">
        <v>0.5</v>
      </c>
      <c r="G85" s="7">
        <f t="shared" ca="1" si="10"/>
        <v>1684.5733562396308</v>
      </c>
    </row>
    <row r="86" spans="1:7" x14ac:dyDescent="0.2">
      <c r="A86" s="6">
        <v>70</v>
      </c>
      <c r="B86" s="16">
        <f t="shared" ca="1" si="6"/>
        <v>0.16</v>
      </c>
      <c r="C86" s="17">
        <f t="shared" ca="1" si="7"/>
        <v>87899.143551648493</v>
      </c>
      <c r="D86" s="18">
        <f t="shared" ca="1" si="8"/>
        <v>9.7968541226326963E-2</v>
      </c>
      <c r="E86" s="18">
        <f t="shared" ca="1" si="9"/>
        <v>8269.5601819577187</v>
      </c>
      <c r="F86" s="18">
        <v>0.5</v>
      </c>
      <c r="G86" s="7">
        <f t="shared" ca="1" si="10"/>
        <v>-2615.4448368336007</v>
      </c>
    </row>
    <row r="87" spans="1:7" x14ac:dyDescent="0.2">
      <c r="A87" s="6">
        <v>71</v>
      </c>
      <c r="B87" s="16">
        <f t="shared" ca="1" si="6"/>
        <v>0.25</v>
      </c>
      <c r="C87" s="17">
        <f t="shared" ca="1" si="7"/>
        <v>110538.96680958741</v>
      </c>
      <c r="D87" s="18">
        <f t="shared" ca="1" si="8"/>
        <v>8.9269731474456465E-2</v>
      </c>
      <c r="E87" s="18">
        <f t="shared" ca="1" si="9"/>
        <v>7707.1507172778138</v>
      </c>
      <c r="F87" s="18">
        <v>0.5</v>
      </c>
      <c r="G87" s="7">
        <f t="shared" ca="1" si="10"/>
        <v>3643.2741627816804</v>
      </c>
    </row>
    <row r="88" spans="1:7" x14ac:dyDescent="0.2">
      <c r="A88" s="6">
        <v>72</v>
      </c>
      <c r="B88" s="16">
        <f t="shared" ca="1" si="6"/>
        <v>0.16</v>
      </c>
      <c r="C88" s="17">
        <f t="shared" ca="1" si="7"/>
        <v>89459.301190633239</v>
      </c>
      <c r="D88" s="18">
        <f t="shared" ca="1" si="8"/>
        <v>8.5694907673146054E-2</v>
      </c>
      <c r="E88" s="18">
        <f t="shared" ca="1" si="9"/>
        <v>7523.4326624248206</v>
      </c>
      <c r="F88" s="18">
        <v>0.5</v>
      </c>
      <c r="G88" s="7">
        <f t="shared" ca="1" si="10"/>
        <v>-1593.2816161398378</v>
      </c>
    </row>
    <row r="89" spans="1:7" x14ac:dyDescent="0.2">
      <c r="A89" s="6">
        <v>73</v>
      </c>
      <c r="B89" s="16">
        <f t="shared" ca="1" si="6"/>
        <v>0.25</v>
      </c>
      <c r="C89" s="17">
        <f t="shared" ca="1" si="7"/>
        <v>101964.18226594738</v>
      </c>
      <c r="D89" s="18">
        <f t="shared" ca="1" si="8"/>
        <v>0.11104972624351275</v>
      </c>
      <c r="E89" s="18">
        <f t="shared" ca="1" si="9"/>
        <v>7400.7302397466447</v>
      </c>
      <c r="F89" s="18">
        <v>0.5</v>
      </c>
      <c r="G89" s="7">
        <f t="shared" ca="1" si="10"/>
        <v>2514.0189116775055</v>
      </c>
    </row>
    <row r="90" spans="1:7" x14ac:dyDescent="0.2">
      <c r="A90" s="6">
        <v>74</v>
      </c>
      <c r="B90" s="16">
        <f t="shared" ca="1" si="6"/>
        <v>0.19</v>
      </c>
      <c r="C90" s="17">
        <f t="shared" ca="1" si="7"/>
        <v>83911.560182094996</v>
      </c>
      <c r="D90" s="18">
        <f t="shared" ca="1" si="8"/>
        <v>8.0694942516807075E-2</v>
      </c>
      <c r="E90" s="18">
        <f t="shared" ca="1" si="9"/>
        <v>8558.1745539709518</v>
      </c>
      <c r="F90" s="18">
        <v>0.5</v>
      </c>
      <c r="G90" s="7">
        <f t="shared" ca="1" si="10"/>
        <v>-1873.1116564959812</v>
      </c>
    </row>
    <row r="91" spans="1:7" x14ac:dyDescent="0.2">
      <c r="A91" s="6">
        <v>75</v>
      </c>
      <c r="B91" s="16">
        <f t="shared" ca="1" si="6"/>
        <v>0.28000000000000003</v>
      </c>
      <c r="C91" s="17">
        <f t="shared" ca="1" si="7"/>
        <v>113305.5866565644</v>
      </c>
      <c r="D91" s="18">
        <f t="shared" ca="1" si="8"/>
        <v>0.11115599495455443</v>
      </c>
      <c r="E91" s="18">
        <f t="shared" ca="1" si="9"/>
        <v>8168.4439839464176</v>
      </c>
      <c r="F91" s="18">
        <v>0.5</v>
      </c>
      <c r="G91" s="7">
        <f t="shared" ca="1" si="10"/>
        <v>4167.8514867310278</v>
      </c>
    </row>
    <row r="92" spans="1:7" x14ac:dyDescent="0.2">
      <c r="A92" s="6">
        <v>76</v>
      </c>
      <c r="B92" s="16">
        <f t="shared" ca="1" si="6"/>
        <v>0.25</v>
      </c>
      <c r="C92" s="17">
        <f t="shared" ca="1" si="7"/>
        <v>103544.78382993869</v>
      </c>
      <c r="D92" s="18">
        <f t="shared" ca="1" si="8"/>
        <v>9.0790920054088786E-2</v>
      </c>
      <c r="E92" s="18">
        <f t="shared" ca="1" si="9"/>
        <v>7306.0296593292196</v>
      </c>
      <c r="F92" s="18">
        <v>0.5</v>
      </c>
      <c r="G92" s="7">
        <f t="shared" ca="1" si="10"/>
        <v>3286.83677173265</v>
      </c>
    </row>
    <row r="93" spans="1:7" x14ac:dyDescent="0.2">
      <c r="A93" s="6">
        <v>77</v>
      </c>
      <c r="B93" s="16">
        <f t="shared" ca="1" si="6"/>
        <v>0.25</v>
      </c>
      <c r="C93" s="17">
        <f t="shared" ca="1" si="7"/>
        <v>114315.1890827914</v>
      </c>
      <c r="D93" s="18">
        <f t="shared" ca="1" si="8"/>
        <v>0.10700983311041619</v>
      </c>
      <c r="E93" s="18">
        <f t="shared" ca="1" si="9"/>
        <v>7196.2823160211947</v>
      </c>
      <c r="F93" s="18">
        <v>0.5</v>
      </c>
      <c r="G93" s="7">
        <f t="shared" ca="1" si="10"/>
        <v>4034.9039928939355</v>
      </c>
    </row>
    <row r="94" spans="1:7" x14ac:dyDescent="0.2">
      <c r="A94" s="6">
        <v>78</v>
      </c>
      <c r="B94" s="16">
        <f t="shared" ca="1" si="6"/>
        <v>0.25</v>
      </c>
      <c r="C94" s="17">
        <f t="shared" ca="1" si="7"/>
        <v>88740.610474516419</v>
      </c>
      <c r="D94" s="18">
        <f t="shared" ca="1" si="8"/>
        <v>9.3381745117737294E-2</v>
      </c>
      <c r="E94" s="18">
        <f t="shared" ca="1" si="9"/>
        <v>8132.5349451895663</v>
      </c>
      <c r="F94" s="18">
        <v>0.5</v>
      </c>
      <c r="G94" s="7">
        <f t="shared" ca="1" si="10"/>
        <v>888.3530968940604</v>
      </c>
    </row>
    <row r="95" spans="1:7" x14ac:dyDescent="0.2">
      <c r="A95" s="6">
        <v>79</v>
      </c>
      <c r="B95" s="16">
        <f t="shared" ca="1" si="6"/>
        <v>0.19</v>
      </c>
      <c r="C95" s="17">
        <f t="shared" ca="1" si="7"/>
        <v>103303.05437195068</v>
      </c>
      <c r="D95" s="18">
        <f t="shared" ca="1" si="8"/>
        <v>0.11719783787422638</v>
      </c>
      <c r="E95" s="18">
        <f t="shared" ca="1" si="9"/>
        <v>8487.9627263709335</v>
      </c>
      <c r="F95" s="18">
        <v>0.5</v>
      </c>
      <c r="G95" s="7">
        <f t="shared" ca="1" si="10"/>
        <v>-974.48253849290995</v>
      </c>
    </row>
    <row r="96" spans="1:7" x14ac:dyDescent="0.2">
      <c r="A96" s="6">
        <v>80</v>
      </c>
      <c r="B96" s="16">
        <f t="shared" ca="1" si="6"/>
        <v>0.25</v>
      </c>
      <c r="C96" s="17">
        <f t="shared" ca="1" si="7"/>
        <v>93483.205424190965</v>
      </c>
      <c r="D96" s="18">
        <f t="shared" ca="1" si="8"/>
        <v>0.11143038337634877</v>
      </c>
      <c r="E96" s="18">
        <f t="shared" ca="1" si="9"/>
        <v>7125.47743280955</v>
      </c>
      <c r="F96" s="18">
        <v>0.5</v>
      </c>
      <c r="G96" s="7">
        <f t="shared" ca="1" si="10"/>
        <v>1955.7058902974295</v>
      </c>
    </row>
    <row r="97" spans="1:7" x14ac:dyDescent="0.2">
      <c r="A97" s="6">
        <v>81</v>
      </c>
      <c r="B97" s="16">
        <f t="shared" ca="1" si="6"/>
        <v>0.19</v>
      </c>
      <c r="C97" s="17">
        <f t="shared" ca="1" si="7"/>
        <v>97119.881370176357</v>
      </c>
      <c r="D97" s="18">
        <f t="shared" ca="1" si="8"/>
        <v>0.10225280442911885</v>
      </c>
      <c r="E97" s="18">
        <f t="shared" ca="1" si="9"/>
        <v>8738.7671402920732</v>
      </c>
      <c r="F97" s="18">
        <v>0.5</v>
      </c>
      <c r="G97" s="7">
        <f t="shared" ca="1" si="10"/>
        <v>-1399.226654950854</v>
      </c>
    </row>
    <row r="98" spans="1:7" x14ac:dyDescent="0.2">
      <c r="A98" s="6">
        <v>82</v>
      </c>
      <c r="B98" s="16">
        <f t="shared" ca="1" si="6"/>
        <v>0.19</v>
      </c>
      <c r="C98" s="17">
        <f t="shared" ca="1" si="7"/>
        <v>99462.067562136392</v>
      </c>
      <c r="D98" s="18">
        <f t="shared" ca="1" si="8"/>
        <v>9.0836327589808724E-2</v>
      </c>
      <c r="E98" s="18">
        <f t="shared" ca="1" si="9"/>
        <v>7495.0092384120207</v>
      </c>
      <c r="F98" s="18">
        <v>0.5</v>
      </c>
      <c r="G98" s="7">
        <f t="shared" ca="1" si="10"/>
        <v>237.28107914249358</v>
      </c>
    </row>
    <row r="99" spans="1:7" x14ac:dyDescent="0.2">
      <c r="A99" s="6">
        <v>83</v>
      </c>
      <c r="B99" s="16">
        <f t="shared" ca="1" si="6"/>
        <v>0.28000000000000003</v>
      </c>
      <c r="C99" s="17">
        <f t="shared" ca="1" si="7"/>
        <v>104547.6174641782</v>
      </c>
      <c r="D99" s="18">
        <f t="shared" ca="1" si="8"/>
        <v>0.10603320529538478</v>
      </c>
      <c r="E99" s="18">
        <f t="shared" ca="1" si="9"/>
        <v>8147.5760260448033</v>
      </c>
      <c r="F99" s="18">
        <v>0.5</v>
      </c>
      <c r="G99" s="7">
        <f t="shared" ca="1" si="10"/>
        <v>3385.1451029378268</v>
      </c>
    </row>
    <row r="100" spans="1:7" x14ac:dyDescent="0.2">
      <c r="A100" s="6">
        <v>84</v>
      </c>
      <c r="B100" s="16">
        <f t="shared" ca="1" si="6"/>
        <v>0.19</v>
      </c>
      <c r="C100" s="17">
        <f t="shared" ca="1" si="7"/>
        <v>92340.7048703529</v>
      </c>
      <c r="D100" s="18">
        <f t="shared" ca="1" si="8"/>
        <v>8.287376947631013E-2</v>
      </c>
      <c r="E100" s="18">
        <f t="shared" ca="1" si="9"/>
        <v>7949.798923110925</v>
      </c>
      <c r="F100" s="18">
        <v>0.5</v>
      </c>
      <c r="G100" s="7">
        <f t="shared" ca="1" si="10"/>
        <v>-631.43019528146669</v>
      </c>
    </row>
    <row r="101" spans="1:7" x14ac:dyDescent="0.2">
      <c r="A101" s="6">
        <v>85</v>
      </c>
      <c r="B101" s="16">
        <f t="shared" ca="1" si="6"/>
        <v>0.19</v>
      </c>
      <c r="C101" s="17">
        <f t="shared" ca="1" si="7"/>
        <v>94519.666503145374</v>
      </c>
      <c r="D101" s="18">
        <f t="shared" ca="1" si="8"/>
        <v>0.11852199037309538</v>
      </c>
      <c r="E101" s="18">
        <f t="shared" ca="1" si="9"/>
        <v>8107.0684741612922</v>
      </c>
      <c r="F101" s="18">
        <v>0.5</v>
      </c>
      <c r="G101" s="7">
        <f t="shared" ca="1" si="10"/>
        <v>-1256.2053669997385</v>
      </c>
    </row>
    <row r="102" spans="1:7" x14ac:dyDescent="0.2">
      <c r="A102" s="6">
        <v>86</v>
      </c>
      <c r="B102" s="16">
        <f t="shared" ca="1" si="6"/>
        <v>0.25</v>
      </c>
      <c r="C102" s="17">
        <f t="shared" ca="1" si="7"/>
        <v>89404.479781424146</v>
      </c>
      <c r="D102" s="18">
        <f t="shared" ca="1" si="8"/>
        <v>0.10915311858159657</v>
      </c>
      <c r="E102" s="18">
        <f t="shared" ca="1" si="9"/>
        <v>8298.6199708455551</v>
      </c>
      <c r="F102" s="18">
        <v>0.5</v>
      </c>
      <c r="G102" s="7">
        <f t="shared" ca="1" si="10"/>
        <v>437.24555600552594</v>
      </c>
    </row>
    <row r="103" spans="1:7" x14ac:dyDescent="0.2">
      <c r="A103" s="6">
        <v>87</v>
      </c>
      <c r="B103" s="16">
        <f t="shared" ca="1" si="6"/>
        <v>0.25</v>
      </c>
      <c r="C103" s="17">
        <f t="shared" ca="1" si="7"/>
        <v>102717.32571602556</v>
      </c>
      <c r="D103" s="18">
        <f t="shared" ca="1" si="8"/>
        <v>0.11352222205487864</v>
      </c>
      <c r="E103" s="18">
        <f t="shared" ca="1" si="9"/>
        <v>7718.5316874374967</v>
      </c>
      <c r="F103" s="18">
        <v>0.5</v>
      </c>
      <c r="G103" s="7">
        <f t="shared" ca="1" si="10"/>
        <v>2205.9592623612116</v>
      </c>
    </row>
    <row r="104" spans="1:7" x14ac:dyDescent="0.2">
      <c r="A104" s="6">
        <v>88</v>
      </c>
      <c r="B104" s="16">
        <f t="shared" ca="1" si="6"/>
        <v>0.25</v>
      </c>
      <c r="C104" s="17">
        <f t="shared" ca="1" si="7"/>
        <v>86335.101428743816</v>
      </c>
      <c r="D104" s="18">
        <f t="shared" ca="1" si="8"/>
        <v>8.6383461037873699E-2</v>
      </c>
      <c r="E104" s="18">
        <f t="shared" ca="1" si="9"/>
        <v>8476.7076613033678</v>
      </c>
      <c r="F104" s="18">
        <v>0.5</v>
      </c>
      <c r="G104" s="7">
        <f t="shared" ca="1" si="10"/>
        <v>450.6987996719181</v>
      </c>
    </row>
    <row r="105" spans="1:7" x14ac:dyDescent="0.2">
      <c r="A105" s="6">
        <v>89</v>
      </c>
      <c r="B105" s="16">
        <f t="shared" ca="1" si="6"/>
        <v>0.28000000000000003</v>
      </c>
      <c r="C105" s="17">
        <f t="shared" ca="1" si="7"/>
        <v>91656.571569955893</v>
      </c>
      <c r="D105" s="18">
        <f t="shared" ca="1" si="8"/>
        <v>0.1199412350934452</v>
      </c>
      <c r="E105" s="18">
        <f t="shared" ca="1" si="9"/>
        <v>9016.7198113587656</v>
      </c>
      <c r="F105" s="18">
        <v>0.5</v>
      </c>
      <c r="G105" s="7">
        <f t="shared" ca="1" si="10"/>
        <v>737.04753684630487</v>
      </c>
    </row>
    <row r="106" spans="1:7" x14ac:dyDescent="0.2">
      <c r="A106" s="6">
        <v>90</v>
      </c>
      <c r="B106" s="16">
        <f t="shared" ca="1" si="6"/>
        <v>0.19</v>
      </c>
      <c r="C106" s="17">
        <f t="shared" ca="1" si="7"/>
        <v>96794.715672379491</v>
      </c>
      <c r="D106" s="18">
        <f t="shared" ca="1" si="8"/>
        <v>9.5024371786815276E-2</v>
      </c>
      <c r="E106" s="18">
        <f t="shared" ca="1" si="9"/>
        <v>8101.7711028297945</v>
      </c>
      <c r="F106" s="18">
        <v>0.5</v>
      </c>
      <c r="G106" s="7">
        <f t="shared" ca="1" si="10"/>
        <v>-653.86595327348277</v>
      </c>
    </row>
    <row r="107" spans="1:7" x14ac:dyDescent="0.2">
      <c r="A107" s="6">
        <v>91</v>
      </c>
      <c r="B107" s="16">
        <f t="shared" ca="1" si="6"/>
        <v>0.25</v>
      </c>
      <c r="C107" s="17">
        <f t="shared" ca="1" si="7"/>
        <v>91298.723678915005</v>
      </c>
      <c r="D107" s="18">
        <f t="shared" ca="1" si="8"/>
        <v>0.11014266964033277</v>
      </c>
      <c r="E107" s="18">
        <f t="shared" ca="1" si="9"/>
        <v>7614.627305284137</v>
      </c>
      <c r="F107" s="18">
        <v>0.5</v>
      </c>
      <c r="G107" s="7">
        <f t="shared" ca="1" si="10"/>
        <v>1283.7418643925485</v>
      </c>
    </row>
    <row r="108" spans="1:7" x14ac:dyDescent="0.2">
      <c r="A108" s="6">
        <v>92</v>
      </c>
      <c r="B108" s="16">
        <f t="shared" ca="1" si="6"/>
        <v>0.25</v>
      </c>
      <c r="C108" s="17">
        <f t="shared" ca="1" si="7"/>
        <v>83163.968286599687</v>
      </c>
      <c r="D108" s="18">
        <f t="shared" ca="1" si="8"/>
        <v>0.10015349744449678</v>
      </c>
      <c r="E108" s="18">
        <f t="shared" ca="1" si="9"/>
        <v>6789.6737668513551</v>
      </c>
      <c r="F108" s="18">
        <v>0.5</v>
      </c>
      <c r="G108" s="7">
        <f t="shared" ca="1" si="10"/>
        <v>1523.5316976570639</v>
      </c>
    </row>
    <row r="109" spans="1:7" x14ac:dyDescent="0.2">
      <c r="A109" s="6">
        <v>93</v>
      </c>
      <c r="B109" s="16">
        <f t="shared" ca="1" si="6"/>
        <v>0.16</v>
      </c>
      <c r="C109" s="17">
        <f t="shared" ca="1" si="7"/>
        <v>102948.61393549319</v>
      </c>
      <c r="D109" s="18">
        <f t="shared" ca="1" si="8"/>
        <v>0.10271590448681153</v>
      </c>
      <c r="E109" s="18">
        <f t="shared" ca="1" si="9"/>
        <v>7960.6051714428258</v>
      </c>
      <c r="F109" s="18">
        <v>0.5</v>
      </c>
      <c r="G109" s="7">
        <f t="shared" ca="1" si="10"/>
        <v>-1416.6296559710108</v>
      </c>
    </row>
    <row r="110" spans="1:7" x14ac:dyDescent="0.2">
      <c r="A110" s="6">
        <v>94</v>
      </c>
      <c r="B110" s="16">
        <f t="shared" ca="1" si="6"/>
        <v>0.19</v>
      </c>
      <c r="C110" s="17">
        <f t="shared" ca="1" si="7"/>
        <v>91251.908297152098</v>
      </c>
      <c r="D110" s="18">
        <f t="shared" ca="1" si="8"/>
        <v>0.10830015497762084</v>
      </c>
      <c r="E110" s="18">
        <f t="shared" ca="1" si="9"/>
        <v>7562.6511944025497</v>
      </c>
      <c r="F110" s="18">
        <v>0.5</v>
      </c>
      <c r="G110" s="7">
        <f t="shared" ca="1" si="10"/>
        <v>-771.41311018429224</v>
      </c>
    </row>
    <row r="111" spans="1:7" x14ac:dyDescent="0.2">
      <c r="A111" s="6">
        <v>95</v>
      </c>
      <c r="B111" s="16">
        <f t="shared" ca="1" si="6"/>
        <v>0.16</v>
      </c>
      <c r="C111" s="17">
        <f t="shared" ca="1" si="7"/>
        <v>117024.38266778667</v>
      </c>
      <c r="D111" s="18">
        <f t="shared" ca="1" si="8"/>
        <v>0.1067971018430882</v>
      </c>
      <c r="E111" s="18">
        <f t="shared" ca="1" si="9"/>
        <v>7647.7297025058197</v>
      </c>
      <c r="F111" s="18">
        <v>0.5</v>
      </c>
      <c r="G111" s="7">
        <f t="shared" ca="1" si="10"/>
        <v>-285.43747530626842</v>
      </c>
    </row>
    <row r="112" spans="1:7" x14ac:dyDescent="0.2">
      <c r="A112" s="6">
        <v>96</v>
      </c>
      <c r="B112" s="16">
        <f t="shared" ca="1" si="6"/>
        <v>0.25</v>
      </c>
      <c r="C112" s="17">
        <f t="shared" ca="1" si="7"/>
        <v>100762.61891900391</v>
      </c>
      <c r="D112" s="18">
        <f t="shared" ca="1" si="8"/>
        <v>0.10034129773220737</v>
      </c>
      <c r="E112" s="18">
        <f t="shared" ca="1" si="9"/>
        <v>8337.0077274789164</v>
      </c>
      <c r="F112" s="18">
        <v>0.5</v>
      </c>
      <c r="G112" s="7">
        <f t="shared" ca="1" si="10"/>
        <v>1730.6566510893936</v>
      </c>
    </row>
    <row r="113" spans="1:7" x14ac:dyDescent="0.2">
      <c r="A113" s="6">
        <v>97</v>
      </c>
      <c r="B113" s="16">
        <f t="shared" ca="1" si="6"/>
        <v>0.25</v>
      </c>
      <c r="C113" s="17">
        <f t="shared" ca="1" si="7"/>
        <v>109256.81822408886</v>
      </c>
      <c r="D113" s="18">
        <f t="shared" ca="1" si="8"/>
        <v>0.11822226500662714</v>
      </c>
      <c r="E113" s="18">
        <f t="shared" ca="1" si="9"/>
        <v>7680.5611339130492</v>
      </c>
      <c r="F113" s="18">
        <v>0.5</v>
      </c>
      <c r="G113" s="7">
        <f t="shared" ca="1" si="10"/>
        <v>2747.3940146307768</v>
      </c>
    </row>
    <row r="114" spans="1:7" x14ac:dyDescent="0.2">
      <c r="A114" s="6">
        <v>98</v>
      </c>
      <c r="B114" s="16">
        <f t="shared" ca="1" si="6"/>
        <v>0.25</v>
      </c>
      <c r="C114" s="17">
        <f t="shared" ca="1" si="7"/>
        <v>104397.20423295036</v>
      </c>
      <c r="D114" s="18">
        <f t="shared" ca="1" si="8"/>
        <v>0.10262862494154487</v>
      </c>
      <c r="E114" s="18">
        <f t="shared" ca="1" si="9"/>
        <v>7456.8047050122714</v>
      </c>
      <c r="F114" s="18">
        <v>0.5</v>
      </c>
      <c r="G114" s="7">
        <f t="shared" ca="1" si="10"/>
        <v>2914.3104445641929</v>
      </c>
    </row>
    <row r="115" spans="1:7" x14ac:dyDescent="0.2">
      <c r="A115" s="6">
        <v>99</v>
      </c>
      <c r="B115" s="16">
        <f t="shared" ca="1" si="6"/>
        <v>0.25</v>
      </c>
      <c r="C115" s="17">
        <f t="shared" ca="1" si="7"/>
        <v>100259.11473602247</v>
      </c>
      <c r="D115" s="18">
        <f t="shared" ca="1" si="8"/>
        <v>0.10677809633858774</v>
      </c>
      <c r="E115" s="18">
        <f t="shared" ca="1" si="9"/>
        <v>7702.0991995966306</v>
      </c>
      <c r="F115" s="18">
        <v>0.5</v>
      </c>
      <c r="G115" s="7">
        <f t="shared" ca="1" si="10"/>
        <v>2153.9207893800449</v>
      </c>
    </row>
    <row r="116" spans="1:7" ht="17" thickBot="1" x14ac:dyDescent="0.25">
      <c r="A116" s="8">
        <v>100</v>
      </c>
      <c r="B116" s="22">
        <f t="shared" ca="1" si="6"/>
        <v>0.25</v>
      </c>
      <c r="C116" s="23">
        <f t="shared" ca="1" si="7"/>
        <v>121978.15154308421</v>
      </c>
      <c r="D116" s="24">
        <f t="shared" ca="1" si="8"/>
        <v>0.11228372819251208</v>
      </c>
      <c r="E116" s="24">
        <f t="shared" ca="1" si="9"/>
        <v>8916.327304025901</v>
      </c>
      <c r="F116" s="24">
        <v>0.5</v>
      </c>
      <c r="G116" s="9">
        <f t="shared" ca="1" si="10"/>
        <v>2906.9012355374471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6"/>
  <sheetViews>
    <sheetView workbookViewId="0">
      <selection activeCell="O26" sqref="O26"/>
    </sheetView>
  </sheetViews>
  <sheetFormatPr baseColWidth="10" defaultRowHeight="16" x14ac:dyDescent="0.2"/>
  <cols>
    <col min="1" max="1" width="11.5" bestFit="1" customWidth="1"/>
    <col min="2" max="2" width="16.6640625" style="2" bestFit="1" customWidth="1"/>
    <col min="3" max="3" width="10.83203125" style="3" bestFit="1" customWidth="1"/>
    <col min="4" max="4" width="13.6640625" style="1" customWidth="1"/>
    <col min="5" max="5" width="12" style="1" customWidth="1"/>
    <col min="6" max="6" width="10.83203125" style="1" customWidth="1"/>
    <col min="7" max="7" width="18.33203125" style="42" customWidth="1"/>
    <col min="9" max="9" width="11.5" style="42" bestFit="1" customWidth="1"/>
    <col min="12" max="13" width="12.5" style="42" customWidth="1"/>
  </cols>
  <sheetData>
    <row r="2" spans="1:15" ht="17" thickBot="1" x14ac:dyDescent="0.25"/>
    <row r="3" spans="1:15" ht="32" x14ac:dyDescent="0.2">
      <c r="A3" s="10" t="s">
        <v>0</v>
      </c>
      <c r="B3" s="11" t="s">
        <v>4</v>
      </c>
      <c r="C3" s="12" t="s">
        <v>5</v>
      </c>
      <c r="D3" s="13" t="s">
        <v>16</v>
      </c>
      <c r="E3" s="14" t="s">
        <v>6</v>
      </c>
      <c r="F3" s="4"/>
    </row>
    <row r="4" spans="1:15" ht="17" thickBot="1" x14ac:dyDescent="0.25">
      <c r="A4" s="15" t="s">
        <v>8</v>
      </c>
      <c r="B4" s="16" t="s">
        <v>9</v>
      </c>
      <c r="C4" s="17" t="s">
        <v>10</v>
      </c>
      <c r="D4" s="18" t="s">
        <v>13</v>
      </c>
      <c r="E4" s="7" t="s">
        <v>10</v>
      </c>
    </row>
    <row r="5" spans="1:15" x14ac:dyDescent="0.2">
      <c r="A5" s="15" t="s">
        <v>11</v>
      </c>
      <c r="B5" s="16"/>
      <c r="C5" s="17">
        <v>100000</v>
      </c>
      <c r="D5" s="18"/>
      <c r="E5" s="7">
        <v>8000</v>
      </c>
      <c r="H5" s="10" t="s">
        <v>14</v>
      </c>
      <c r="I5" s="46"/>
      <c r="K5" s="10" t="s">
        <v>20</v>
      </c>
      <c r="L5" s="43" t="s">
        <v>21</v>
      </c>
      <c r="M5" s="43" t="s">
        <v>22</v>
      </c>
      <c r="N5" s="26" t="s">
        <v>23</v>
      </c>
      <c r="O5" s="31" t="s">
        <v>24</v>
      </c>
    </row>
    <row r="6" spans="1:15" x14ac:dyDescent="0.2">
      <c r="A6" s="15" t="s">
        <v>12</v>
      </c>
      <c r="B6" s="16"/>
      <c r="C6" s="17">
        <v>10000</v>
      </c>
      <c r="D6" s="18"/>
      <c r="E6" s="7">
        <v>500</v>
      </c>
      <c r="H6" s="15" t="s">
        <v>11</v>
      </c>
      <c r="I6" s="47">
        <f ca="1">AVERAGE(G:G)</f>
        <v>891.40940006502456</v>
      </c>
      <c r="K6" s="6">
        <v>1</v>
      </c>
      <c r="L6" s="44">
        <f ca="1">$I$8+($I$9-$I$8)*(K6-1)/10</f>
        <v>-3694.9344399314523</v>
      </c>
      <c r="M6" s="44">
        <f ca="1">$I$8+($I$9-$I$8)*(K6/10)</f>
        <v>-2673.9982562253381</v>
      </c>
      <c r="N6" s="17">
        <f ca="1">COUNTIFS(G:G,"&gt;="&amp;L6,G:G,"&lt;="&amp;M6)</f>
        <v>1</v>
      </c>
      <c r="O6" s="27">
        <f ca="1">N6</f>
        <v>1</v>
      </c>
    </row>
    <row r="7" spans="1:15" x14ac:dyDescent="0.2">
      <c r="A7" s="15" t="s">
        <v>1</v>
      </c>
      <c r="B7" s="16"/>
      <c r="C7" s="17"/>
      <c r="D7" s="18">
        <v>0.08</v>
      </c>
      <c r="E7" s="7"/>
      <c r="H7" s="15" t="s">
        <v>17</v>
      </c>
      <c r="I7" s="47">
        <f ca="1">STDEV(G:G)</f>
        <v>1869.1342016409335</v>
      </c>
      <c r="K7" s="6">
        <v>2</v>
      </c>
      <c r="L7" s="44">
        <f t="shared" ref="L7:L15" ca="1" si="0">$I$8+($I$9-$I$8)*(K7-1)/10</f>
        <v>-2673.9982562253381</v>
      </c>
      <c r="M7" s="44">
        <f t="shared" ref="M7:M15" ca="1" si="1">$I$8+($I$9-$I$8)*(K7/10)</f>
        <v>-1653.0620725192234</v>
      </c>
      <c r="N7" s="17">
        <f ca="1">COUNTIFS(G:G,"&gt;="&amp;L7,G:G,"&lt;="&amp;M7)</f>
        <v>7</v>
      </c>
      <c r="O7" s="27">
        <f ca="1">O6+N7</f>
        <v>8</v>
      </c>
    </row>
    <row r="8" spans="1:15" x14ac:dyDescent="0.2">
      <c r="A8" s="15" t="s">
        <v>2</v>
      </c>
      <c r="B8" s="16"/>
      <c r="C8" s="17"/>
      <c r="D8" s="18">
        <v>0.12</v>
      </c>
      <c r="E8" s="7"/>
      <c r="H8" s="15" t="s">
        <v>18</v>
      </c>
      <c r="I8" s="47">
        <f ca="1">MIN(G:G)</f>
        <v>-3694.9344399314523</v>
      </c>
      <c r="K8" s="6">
        <v>3</v>
      </c>
      <c r="L8" s="44">
        <f t="shared" ca="1" si="0"/>
        <v>-1653.0620725192234</v>
      </c>
      <c r="M8" s="44">
        <f t="shared" ca="1" si="1"/>
        <v>-632.12588881310921</v>
      </c>
      <c r="N8" s="17">
        <f t="shared" ref="N8:N15" ca="1" si="2">COUNTIFS(G:G,"&gt;="&amp;L8,G:G,"&lt;="&amp;M8)</f>
        <v>15</v>
      </c>
      <c r="O8" s="27">
        <f t="shared" ref="O8:O15" ca="1" si="3">O7+N8</f>
        <v>23</v>
      </c>
    </row>
    <row r="9" spans="1:15" ht="33" thickBot="1" x14ac:dyDescent="0.25">
      <c r="A9" s="19" t="s">
        <v>15</v>
      </c>
      <c r="B9" s="16"/>
      <c r="C9" s="17"/>
      <c r="D9" s="18"/>
      <c r="E9" s="7"/>
      <c r="H9" s="32" t="s">
        <v>19</v>
      </c>
      <c r="I9" s="48">
        <f ca="1">MAX(G:G)</f>
        <v>6514.4273971296916</v>
      </c>
      <c r="K9" s="6">
        <v>4</v>
      </c>
      <c r="L9" s="44">
        <f t="shared" ca="1" si="0"/>
        <v>-632.12588881310921</v>
      </c>
      <c r="M9" s="44">
        <f t="shared" ca="1" si="1"/>
        <v>388.81029489300545</v>
      </c>
      <c r="N9" s="17">
        <f t="shared" ca="1" si="2"/>
        <v>16</v>
      </c>
      <c r="O9" s="27">
        <f t="shared" ca="1" si="3"/>
        <v>39</v>
      </c>
    </row>
    <row r="10" spans="1:15" x14ac:dyDescent="0.2">
      <c r="A10" s="20">
        <v>0</v>
      </c>
      <c r="B10" s="16">
        <v>0.16</v>
      </c>
      <c r="C10" s="17"/>
      <c r="D10" s="18"/>
      <c r="E10" s="7"/>
      <c r="K10" s="6">
        <v>5</v>
      </c>
      <c r="L10" s="44">
        <f t="shared" ca="1" si="0"/>
        <v>388.81029489300545</v>
      </c>
      <c r="M10" s="44">
        <f t="shared" ca="1" si="1"/>
        <v>1409.7464785991197</v>
      </c>
      <c r="N10" s="17">
        <f t="shared" ca="1" si="2"/>
        <v>24</v>
      </c>
      <c r="O10" s="27">
        <f t="shared" ca="1" si="3"/>
        <v>63</v>
      </c>
    </row>
    <row r="11" spans="1:15" x14ac:dyDescent="0.2">
      <c r="A11" s="20">
        <f>A10+0.15</f>
        <v>0.15</v>
      </c>
      <c r="B11" s="16">
        <v>0.19</v>
      </c>
      <c r="C11" s="17"/>
      <c r="D11" s="18"/>
      <c r="E11" s="7"/>
      <c r="K11" s="6">
        <v>6</v>
      </c>
      <c r="L11" s="44">
        <f t="shared" ca="1" si="0"/>
        <v>1409.7464785991197</v>
      </c>
      <c r="M11" s="44">
        <f t="shared" ca="1" si="1"/>
        <v>2430.6826623052339</v>
      </c>
      <c r="N11" s="17">
        <f t="shared" ca="1" si="2"/>
        <v>12</v>
      </c>
      <c r="O11" s="27">
        <f t="shared" ca="1" si="3"/>
        <v>75</v>
      </c>
    </row>
    <row r="12" spans="1:15" x14ac:dyDescent="0.2">
      <c r="A12" s="20">
        <f>A11+0.35</f>
        <v>0.5</v>
      </c>
      <c r="B12" s="16">
        <v>0.25</v>
      </c>
      <c r="C12" s="17"/>
      <c r="D12" s="18"/>
      <c r="E12" s="7"/>
      <c r="K12" s="6">
        <v>7</v>
      </c>
      <c r="L12" s="44">
        <f t="shared" ca="1" si="0"/>
        <v>2430.6826623052339</v>
      </c>
      <c r="M12" s="44">
        <f t="shared" ca="1" si="1"/>
        <v>3451.6188460113481</v>
      </c>
      <c r="N12" s="17">
        <f t="shared" ca="1" si="2"/>
        <v>20</v>
      </c>
      <c r="O12" s="27">
        <f t="shared" ca="1" si="3"/>
        <v>95</v>
      </c>
    </row>
    <row r="13" spans="1:15" ht="17" thickBot="1" x14ac:dyDescent="0.25">
      <c r="A13" s="21">
        <f>A12+0.35</f>
        <v>0.85</v>
      </c>
      <c r="B13" s="22">
        <v>0.28000000000000003</v>
      </c>
      <c r="C13" s="23"/>
      <c r="D13" s="24"/>
      <c r="E13" s="9"/>
      <c r="K13" s="6">
        <v>8</v>
      </c>
      <c r="L13" s="44">
        <f t="shared" ca="1" si="0"/>
        <v>3451.6188460113481</v>
      </c>
      <c r="M13" s="44">
        <f t="shared" ca="1" si="1"/>
        <v>4472.5550297174632</v>
      </c>
      <c r="N13" s="17">
        <f t="shared" ca="1" si="2"/>
        <v>3</v>
      </c>
      <c r="O13" s="27">
        <f t="shared" ca="1" si="3"/>
        <v>98</v>
      </c>
    </row>
    <row r="14" spans="1:15" x14ac:dyDescent="0.2">
      <c r="K14" s="6">
        <v>9</v>
      </c>
      <c r="L14" s="44">
        <f t="shared" ca="1" si="0"/>
        <v>4472.5550297174632</v>
      </c>
      <c r="M14" s="44">
        <f t="shared" ca="1" si="1"/>
        <v>5493.4912134235783</v>
      </c>
      <c r="N14" s="17">
        <f t="shared" ca="1" si="2"/>
        <v>0</v>
      </c>
      <c r="O14" s="27">
        <f t="shared" ca="1" si="3"/>
        <v>98</v>
      </c>
    </row>
    <row r="15" spans="1:15" ht="17" thickBot="1" x14ac:dyDescent="0.25">
      <c r="K15" s="8">
        <v>10</v>
      </c>
      <c r="L15" s="45">
        <f t="shared" ca="1" si="0"/>
        <v>5493.4912134235783</v>
      </c>
      <c r="M15" s="45">
        <f t="shared" ca="1" si="1"/>
        <v>6514.4273971296916</v>
      </c>
      <c r="N15" s="23">
        <f t="shared" ca="1" si="2"/>
        <v>2</v>
      </c>
      <c r="O15" s="28">
        <f t="shared" ca="1" si="3"/>
        <v>100</v>
      </c>
    </row>
    <row r="16" spans="1:15" ht="32" x14ac:dyDescent="0.2">
      <c r="A16" s="10" t="s">
        <v>7</v>
      </c>
      <c r="B16" s="11" t="str">
        <f>B3</f>
        <v>Market Proportion</v>
      </c>
      <c r="C16" s="12" t="str">
        <f t="shared" ref="C16:E16" si="4">C3</f>
        <v>Market Size</v>
      </c>
      <c r="D16" s="13" t="s">
        <v>16</v>
      </c>
      <c r="E16" s="25" t="str">
        <f t="shared" si="4"/>
        <v>Fixed Cost</v>
      </c>
      <c r="F16" s="25" t="s">
        <v>3</v>
      </c>
      <c r="G16" s="49" t="s">
        <v>14</v>
      </c>
      <c r="N16" s="3"/>
    </row>
    <row r="17" spans="1:7" x14ac:dyDescent="0.2">
      <c r="A17" s="6">
        <v>1</v>
      </c>
      <c r="B17" s="16">
        <f ca="1">VLOOKUP(RAND(),$A$10:$B$13,2)</f>
        <v>0.28000000000000003</v>
      </c>
      <c r="C17" s="17">
        <f ca="1">_xlfn.NORM.INV(RAND(),$C$5,$C$6)</f>
        <v>108877.67424184024</v>
      </c>
      <c r="D17" s="18">
        <f ca="1">$D$7+RAND()*($D$8-$D$7)</f>
        <v>8.9381589772171283E-2</v>
      </c>
      <c r="E17" s="18">
        <f ca="1">_xlfn.NORM.INV(RAND(),$E$5,$E$6)</f>
        <v>8409.8280481382426</v>
      </c>
      <c r="F17" s="18">
        <v>0.5</v>
      </c>
      <c r="G17" s="47">
        <f ca="1">(C17*B17)*(F17-D17)-E17</f>
        <v>4108.181653678359</v>
      </c>
    </row>
    <row r="18" spans="1:7" x14ac:dyDescent="0.2">
      <c r="A18" s="6">
        <v>2</v>
      </c>
      <c r="B18" s="16">
        <f t="shared" ref="B18:B81" ca="1" si="5">VLOOKUP(RAND(),$A$10:$B$13,2)</f>
        <v>0.16</v>
      </c>
      <c r="C18" s="17">
        <f t="shared" ref="C18:C81" ca="1" si="6">_xlfn.NORM.INV(RAND(),$C$5,$C$6)</f>
        <v>108037.16570074734</v>
      </c>
      <c r="D18" s="18">
        <f t="shared" ref="D18:D81" ca="1" si="7">$D$7+RAND()*($D$8-$D$7)</f>
        <v>0.10088631828221428</v>
      </c>
      <c r="E18" s="18">
        <f t="shared" ref="E18:E81" ca="1" si="8">_xlfn.NORM.INV(RAND(),$E$5,$E$6)</f>
        <v>7814.2185452559997</v>
      </c>
      <c r="F18" s="18">
        <v>0.5</v>
      </c>
      <c r="G18" s="47">
        <f t="shared" ref="G18:G81" ca="1" si="9">(C18*B18)*(F18-D18)-E18</f>
        <v>-915.160790827239</v>
      </c>
    </row>
    <row r="19" spans="1:7" x14ac:dyDescent="0.2">
      <c r="A19" s="6">
        <v>3</v>
      </c>
      <c r="B19" s="16">
        <f t="shared" ca="1" si="5"/>
        <v>0.28000000000000003</v>
      </c>
      <c r="C19" s="17">
        <f t="shared" ca="1" si="6"/>
        <v>104035.08048754545</v>
      </c>
      <c r="D19" s="18">
        <f t="shared" ca="1" si="7"/>
        <v>9.0258581302117905E-2</v>
      </c>
      <c r="E19" s="18">
        <f t="shared" ca="1" si="8"/>
        <v>8680.110480662026</v>
      </c>
      <c r="F19" s="18">
        <v>0.5</v>
      </c>
      <c r="G19" s="47">
        <f t="shared" ca="1" si="9"/>
        <v>3255.5843318662392</v>
      </c>
    </row>
    <row r="20" spans="1:7" x14ac:dyDescent="0.2">
      <c r="A20" s="6">
        <v>4</v>
      </c>
      <c r="B20" s="16">
        <f t="shared" ca="1" si="5"/>
        <v>0.19</v>
      </c>
      <c r="C20" s="17">
        <f t="shared" ca="1" si="6"/>
        <v>95149.594007433479</v>
      </c>
      <c r="D20" s="18">
        <f t="shared" ca="1" si="7"/>
        <v>8.1349469750968365E-2</v>
      </c>
      <c r="E20" s="18">
        <f t="shared" ca="1" si="8"/>
        <v>7813.8031922349119</v>
      </c>
      <c r="F20" s="18">
        <v>0.5</v>
      </c>
      <c r="G20" s="47">
        <f t="shared" ca="1" si="9"/>
        <v>-245.26187523841145</v>
      </c>
    </row>
    <row r="21" spans="1:7" x14ac:dyDescent="0.2">
      <c r="A21" s="6">
        <v>5</v>
      </c>
      <c r="B21" s="16">
        <f t="shared" ca="1" si="5"/>
        <v>0.19</v>
      </c>
      <c r="C21" s="17">
        <f t="shared" ca="1" si="6"/>
        <v>109925.62895640453</v>
      </c>
      <c r="D21" s="18">
        <f t="shared" ca="1" si="7"/>
        <v>0.11936684272404383</v>
      </c>
      <c r="E21" s="18">
        <f t="shared" ca="1" si="8"/>
        <v>7385.4490860687547</v>
      </c>
      <c r="F21" s="18">
        <v>0.5</v>
      </c>
      <c r="G21" s="47">
        <f t="shared" ca="1" si="9"/>
        <v>564.40536482333482</v>
      </c>
    </row>
    <row r="22" spans="1:7" x14ac:dyDescent="0.2">
      <c r="A22" s="6">
        <v>6</v>
      </c>
      <c r="B22" s="16">
        <f t="shared" ca="1" si="5"/>
        <v>0.25</v>
      </c>
      <c r="C22" s="17">
        <f t="shared" ca="1" si="6"/>
        <v>95384.302774616473</v>
      </c>
      <c r="D22" s="18">
        <f t="shared" ca="1" si="7"/>
        <v>0.10918502516813183</v>
      </c>
      <c r="E22" s="18">
        <f t="shared" ca="1" si="8"/>
        <v>7207.6912304851376</v>
      </c>
      <c r="F22" s="18">
        <v>0.5</v>
      </c>
      <c r="G22" s="47">
        <f t="shared" ca="1" si="9"/>
        <v>2111.7122415691192</v>
      </c>
    </row>
    <row r="23" spans="1:7" x14ac:dyDescent="0.2">
      <c r="A23" s="6">
        <v>7</v>
      </c>
      <c r="B23" s="16">
        <f t="shared" ca="1" si="5"/>
        <v>0.25</v>
      </c>
      <c r="C23" s="17">
        <f t="shared" ca="1" si="6"/>
        <v>90557.917754333321</v>
      </c>
      <c r="D23" s="18">
        <f t="shared" ca="1" si="7"/>
        <v>0.10702056054831144</v>
      </c>
      <c r="E23" s="18">
        <f t="shared" ca="1" si="8"/>
        <v>8198.1994759936006</v>
      </c>
      <c r="F23" s="18">
        <v>0.5</v>
      </c>
      <c r="G23" s="47">
        <f t="shared" ca="1" si="9"/>
        <v>698.6504632589058</v>
      </c>
    </row>
    <row r="24" spans="1:7" x14ac:dyDescent="0.2">
      <c r="A24" s="6">
        <v>8</v>
      </c>
      <c r="B24" s="16">
        <f t="shared" ca="1" si="5"/>
        <v>0.19</v>
      </c>
      <c r="C24" s="17">
        <f t="shared" ca="1" si="6"/>
        <v>81866.729398214404</v>
      </c>
      <c r="D24" s="18">
        <f t="shared" ca="1" si="7"/>
        <v>0.10351964383144838</v>
      </c>
      <c r="E24" s="18">
        <f t="shared" ca="1" si="8"/>
        <v>8307.2517029287446</v>
      </c>
      <c r="F24" s="18">
        <v>0.5</v>
      </c>
      <c r="G24" s="47">
        <f t="shared" ca="1" si="9"/>
        <v>-2140.1271971986334</v>
      </c>
    </row>
    <row r="25" spans="1:7" x14ac:dyDescent="0.2">
      <c r="A25" s="6">
        <v>9</v>
      </c>
      <c r="B25" s="16">
        <f t="shared" ca="1" si="5"/>
        <v>0.19</v>
      </c>
      <c r="C25" s="17">
        <f t="shared" ca="1" si="6"/>
        <v>125987.39371804534</v>
      </c>
      <c r="D25" s="18">
        <f t="shared" ca="1" si="7"/>
        <v>8.7218092223578778E-2</v>
      </c>
      <c r="E25" s="18">
        <f t="shared" ca="1" si="8"/>
        <v>7963.2687364432095</v>
      </c>
      <c r="F25" s="18">
        <v>0.5</v>
      </c>
      <c r="G25" s="47">
        <f t="shared" ca="1" si="9"/>
        <v>1917.7414431524248</v>
      </c>
    </row>
    <row r="26" spans="1:7" x14ac:dyDescent="0.2">
      <c r="A26" s="6">
        <v>10</v>
      </c>
      <c r="B26" s="16">
        <f t="shared" ca="1" si="5"/>
        <v>0.28000000000000003</v>
      </c>
      <c r="C26" s="17">
        <f t="shared" ca="1" si="6"/>
        <v>91639.555410600951</v>
      </c>
      <c r="D26" s="18">
        <f t="shared" ca="1" si="7"/>
        <v>0.1091380662843633</v>
      </c>
      <c r="E26" s="18">
        <f t="shared" ca="1" si="8"/>
        <v>8027.6525317204459</v>
      </c>
      <c r="F26" s="18">
        <v>0.5</v>
      </c>
      <c r="G26" s="47">
        <f t="shared" ca="1" si="9"/>
        <v>2001.5033414155996</v>
      </c>
    </row>
    <row r="27" spans="1:7" x14ac:dyDescent="0.2">
      <c r="A27" s="6">
        <v>11</v>
      </c>
      <c r="B27" s="16">
        <f t="shared" ca="1" si="5"/>
        <v>0.25</v>
      </c>
      <c r="C27" s="17">
        <f t="shared" ca="1" si="6"/>
        <v>89832.87802684083</v>
      </c>
      <c r="D27" s="18">
        <f t="shared" ca="1" si="7"/>
        <v>0.11241446804581434</v>
      </c>
      <c r="E27" s="18">
        <f t="shared" ca="1" si="8"/>
        <v>7246.1939602539715</v>
      </c>
      <c r="F27" s="18">
        <v>0.5</v>
      </c>
      <c r="G27" s="47">
        <f t="shared" ca="1" si="9"/>
        <v>1458.2869939981738</v>
      </c>
    </row>
    <row r="28" spans="1:7" x14ac:dyDescent="0.2">
      <c r="A28" s="6">
        <v>12</v>
      </c>
      <c r="B28" s="16">
        <f t="shared" ca="1" si="5"/>
        <v>0.25</v>
      </c>
      <c r="C28" s="17">
        <f t="shared" ca="1" si="6"/>
        <v>89156.775655676291</v>
      </c>
      <c r="D28" s="18">
        <f t="shared" ca="1" si="7"/>
        <v>0.11442372626897351</v>
      </c>
      <c r="E28" s="18">
        <f t="shared" ca="1" si="8"/>
        <v>8200.7673322472529</v>
      </c>
      <c r="F28" s="18">
        <v>0.5</v>
      </c>
      <c r="G28" s="47">
        <f t="shared" ca="1" si="9"/>
        <v>393.41700154993669</v>
      </c>
    </row>
    <row r="29" spans="1:7" x14ac:dyDescent="0.2">
      <c r="A29" s="6">
        <v>13</v>
      </c>
      <c r="B29" s="16">
        <f t="shared" ca="1" si="5"/>
        <v>0.19</v>
      </c>
      <c r="C29" s="17">
        <f t="shared" ca="1" si="6"/>
        <v>98544.041019109121</v>
      </c>
      <c r="D29" s="18">
        <f t="shared" ca="1" si="7"/>
        <v>8.4476117089709549E-2</v>
      </c>
      <c r="E29" s="18">
        <f t="shared" ca="1" si="8"/>
        <v>7788.788795017861</v>
      </c>
      <c r="F29" s="18">
        <v>0.5</v>
      </c>
      <c r="G29" s="47">
        <f t="shared" ca="1" si="9"/>
        <v>-8.7823082509412416</v>
      </c>
    </row>
    <row r="30" spans="1:7" x14ac:dyDescent="0.2">
      <c r="A30" s="6">
        <v>14</v>
      </c>
      <c r="B30" s="16">
        <f t="shared" ca="1" si="5"/>
        <v>0.19</v>
      </c>
      <c r="C30" s="17">
        <f t="shared" ca="1" si="6"/>
        <v>100719.990814176</v>
      </c>
      <c r="D30" s="18">
        <f t="shared" ca="1" si="7"/>
        <v>0.11675295510922049</v>
      </c>
      <c r="E30" s="18">
        <f t="shared" ca="1" si="8"/>
        <v>7386.0367913150476</v>
      </c>
      <c r="F30" s="18">
        <v>0.5</v>
      </c>
      <c r="G30" s="47">
        <f t="shared" ca="1" si="9"/>
        <v>-51.915411532759208</v>
      </c>
    </row>
    <row r="31" spans="1:7" x14ac:dyDescent="0.2">
      <c r="A31" s="6">
        <v>15</v>
      </c>
      <c r="B31" s="16">
        <f t="shared" ca="1" si="5"/>
        <v>0.19</v>
      </c>
      <c r="C31" s="17">
        <f t="shared" ca="1" si="6"/>
        <v>92512.159183723168</v>
      </c>
      <c r="D31" s="18">
        <f t="shared" ca="1" si="7"/>
        <v>9.8152707088780197E-2</v>
      </c>
      <c r="E31" s="18">
        <f t="shared" ca="1" si="8"/>
        <v>8211.638868752294</v>
      </c>
      <c r="F31" s="18">
        <v>0.5</v>
      </c>
      <c r="G31" s="47">
        <f t="shared" ca="1" si="9"/>
        <v>-1148.2443301756048</v>
      </c>
    </row>
    <row r="32" spans="1:7" x14ac:dyDescent="0.2">
      <c r="A32" s="6">
        <v>16</v>
      </c>
      <c r="B32" s="16">
        <f t="shared" ca="1" si="5"/>
        <v>0.16</v>
      </c>
      <c r="C32" s="17">
        <f t="shared" ca="1" si="6"/>
        <v>118816.3934540519</v>
      </c>
      <c r="D32" s="18">
        <f t="shared" ca="1" si="7"/>
        <v>0.10568329593421963</v>
      </c>
      <c r="E32" s="18">
        <f t="shared" ca="1" si="8"/>
        <v>8364.2513187806817</v>
      </c>
      <c r="F32" s="18">
        <v>0.5</v>
      </c>
      <c r="G32" s="47">
        <f t="shared" ca="1" si="9"/>
        <v>-868.04513385512928</v>
      </c>
    </row>
    <row r="33" spans="1:7" x14ac:dyDescent="0.2">
      <c r="A33" s="6">
        <v>17</v>
      </c>
      <c r="B33" s="16">
        <f t="shared" ca="1" si="5"/>
        <v>0.25</v>
      </c>
      <c r="C33" s="17">
        <f t="shared" ca="1" si="6"/>
        <v>111363.12310595468</v>
      </c>
      <c r="D33" s="18">
        <f t="shared" ca="1" si="7"/>
        <v>0.10955528589861734</v>
      </c>
      <c r="E33" s="18">
        <f t="shared" ca="1" si="8"/>
        <v>9428.7525078453182</v>
      </c>
      <c r="F33" s="18">
        <v>0.5</v>
      </c>
      <c r="G33" s="47">
        <f t="shared" ca="1" si="9"/>
        <v>1441.5331827900718</v>
      </c>
    </row>
    <row r="34" spans="1:7" x14ac:dyDescent="0.2">
      <c r="A34" s="6">
        <v>18</v>
      </c>
      <c r="B34" s="16">
        <f t="shared" ca="1" si="5"/>
        <v>0.19</v>
      </c>
      <c r="C34" s="17">
        <f t="shared" ca="1" si="6"/>
        <v>98266.557848947341</v>
      </c>
      <c r="D34" s="18">
        <f t="shared" ca="1" si="7"/>
        <v>0.11257427146389762</v>
      </c>
      <c r="E34" s="18">
        <f t="shared" ca="1" si="8"/>
        <v>7661.8907208828814</v>
      </c>
      <c r="F34" s="18">
        <v>0.5</v>
      </c>
      <c r="G34" s="47">
        <f t="shared" ca="1" si="9"/>
        <v>-428.40209546382175</v>
      </c>
    </row>
    <row r="35" spans="1:7" x14ac:dyDescent="0.2">
      <c r="A35" s="6">
        <v>19</v>
      </c>
      <c r="B35" s="16">
        <f t="shared" ca="1" si="5"/>
        <v>0.28000000000000003</v>
      </c>
      <c r="C35" s="17">
        <f t="shared" ca="1" si="6"/>
        <v>84087.661253331156</v>
      </c>
      <c r="D35" s="18">
        <f t="shared" ca="1" si="7"/>
        <v>0.10107159783765692</v>
      </c>
      <c r="E35" s="18">
        <f t="shared" ca="1" si="8"/>
        <v>7648.6925263201692</v>
      </c>
      <c r="F35" s="18">
        <v>0.5</v>
      </c>
      <c r="G35" s="47">
        <f t="shared" ca="1" si="9"/>
        <v>1743.8952503805658</v>
      </c>
    </row>
    <row r="36" spans="1:7" x14ac:dyDescent="0.2">
      <c r="A36" s="6">
        <v>20</v>
      </c>
      <c r="B36" s="16">
        <f t="shared" ca="1" si="5"/>
        <v>0.19</v>
      </c>
      <c r="C36" s="17">
        <f t="shared" ca="1" si="6"/>
        <v>84735.311425996726</v>
      </c>
      <c r="D36" s="18">
        <f t="shared" ca="1" si="7"/>
        <v>9.4910129800955076E-2</v>
      </c>
      <c r="E36" s="18">
        <f t="shared" ca="1" si="8"/>
        <v>7879.8843501354895</v>
      </c>
      <c r="F36" s="18">
        <v>0.5</v>
      </c>
      <c r="G36" s="47">
        <f t="shared" ca="1" si="9"/>
        <v>-1358.0552518372833</v>
      </c>
    </row>
    <row r="37" spans="1:7" x14ac:dyDescent="0.2">
      <c r="A37" s="6">
        <v>21</v>
      </c>
      <c r="B37" s="16">
        <f t="shared" ca="1" si="5"/>
        <v>0.25</v>
      </c>
      <c r="C37" s="17">
        <f t="shared" ca="1" si="6"/>
        <v>111048.42546981417</v>
      </c>
      <c r="D37" s="18">
        <f t="shared" ca="1" si="7"/>
        <v>0.11227030904244098</v>
      </c>
      <c r="E37" s="18">
        <f t="shared" ca="1" si="8"/>
        <v>7536.0412125439316</v>
      </c>
      <c r="F37" s="18">
        <v>0.5</v>
      </c>
      <c r="G37" s="47">
        <f t="shared" ca="1" si="9"/>
        <v>3228.1517096397138</v>
      </c>
    </row>
    <row r="38" spans="1:7" x14ac:dyDescent="0.2">
      <c r="A38" s="6">
        <v>22</v>
      </c>
      <c r="B38" s="16">
        <f t="shared" ca="1" si="5"/>
        <v>0.19</v>
      </c>
      <c r="C38" s="17">
        <f t="shared" ca="1" si="6"/>
        <v>114485.3426198737</v>
      </c>
      <c r="D38" s="18">
        <f t="shared" ca="1" si="7"/>
        <v>0.11424507100785314</v>
      </c>
      <c r="E38" s="18">
        <f t="shared" ca="1" si="8"/>
        <v>7459.6417123731399</v>
      </c>
      <c r="F38" s="18">
        <v>0.5</v>
      </c>
      <c r="G38" s="47">
        <f t="shared" ca="1" si="9"/>
        <v>931.38247809134646</v>
      </c>
    </row>
    <row r="39" spans="1:7" x14ac:dyDescent="0.2">
      <c r="A39" s="6">
        <v>23</v>
      </c>
      <c r="B39" s="16">
        <f t="shared" ca="1" si="5"/>
        <v>0.16</v>
      </c>
      <c r="C39" s="17">
        <f t="shared" ca="1" si="6"/>
        <v>109275.29446430311</v>
      </c>
      <c r="D39" s="18">
        <f t="shared" ca="1" si="7"/>
        <v>0.10763548296807522</v>
      </c>
      <c r="E39" s="18">
        <f t="shared" ca="1" si="8"/>
        <v>8014.6715537938089</v>
      </c>
      <c r="F39" s="18">
        <v>0.5</v>
      </c>
      <c r="G39" s="47">
        <f t="shared" ca="1" si="9"/>
        <v>-1154.551852032585</v>
      </c>
    </row>
    <row r="40" spans="1:7" x14ac:dyDescent="0.2">
      <c r="A40" s="6">
        <v>24</v>
      </c>
      <c r="B40" s="16">
        <f t="shared" ca="1" si="5"/>
        <v>0.28000000000000003</v>
      </c>
      <c r="C40" s="17">
        <f t="shared" ca="1" si="6"/>
        <v>88537.563077644532</v>
      </c>
      <c r="D40" s="18">
        <f t="shared" ca="1" si="7"/>
        <v>0.10179257415678586</v>
      </c>
      <c r="E40" s="18">
        <f t="shared" ca="1" si="8"/>
        <v>7647.5831396949188</v>
      </c>
      <c r="F40" s="18">
        <v>0.5</v>
      </c>
      <c r="G40" s="47">
        <f t="shared" ca="1" si="9"/>
        <v>2224.1850837074899</v>
      </c>
    </row>
    <row r="41" spans="1:7" x14ac:dyDescent="0.2">
      <c r="A41" s="6">
        <v>25</v>
      </c>
      <c r="B41" s="16">
        <f t="shared" ca="1" si="5"/>
        <v>0.19</v>
      </c>
      <c r="C41" s="17">
        <f t="shared" ca="1" si="6"/>
        <v>87758.469774130383</v>
      </c>
      <c r="D41" s="18">
        <f t="shared" ca="1" si="7"/>
        <v>9.052756811473954E-2</v>
      </c>
      <c r="E41" s="18">
        <f t="shared" ca="1" si="8"/>
        <v>7603.6292454449176</v>
      </c>
      <c r="F41" s="18">
        <v>0.5</v>
      </c>
      <c r="G41" s="47">
        <f t="shared" ca="1" si="9"/>
        <v>-776.04117842588221</v>
      </c>
    </row>
    <row r="42" spans="1:7" x14ac:dyDescent="0.2">
      <c r="A42" s="6">
        <v>26</v>
      </c>
      <c r="B42" s="16">
        <f t="shared" ca="1" si="5"/>
        <v>0.19</v>
      </c>
      <c r="C42" s="17">
        <f t="shared" ca="1" si="6"/>
        <v>89123.041969470782</v>
      </c>
      <c r="D42" s="18">
        <f t="shared" ca="1" si="7"/>
        <v>8.4040198593302307E-2</v>
      </c>
      <c r="E42" s="18">
        <f t="shared" ca="1" si="8"/>
        <v>7667.6964292995563</v>
      </c>
      <c r="F42" s="18">
        <v>0.5</v>
      </c>
      <c r="G42" s="47">
        <f t="shared" ca="1" si="9"/>
        <v>-624.09189000700553</v>
      </c>
    </row>
    <row r="43" spans="1:7" x14ac:dyDescent="0.2">
      <c r="A43" s="6">
        <v>27</v>
      </c>
      <c r="B43" s="16">
        <f t="shared" ca="1" si="5"/>
        <v>0.28000000000000003</v>
      </c>
      <c r="C43" s="17">
        <f t="shared" ca="1" si="6"/>
        <v>99022.294030027188</v>
      </c>
      <c r="D43" s="18">
        <f t="shared" ca="1" si="7"/>
        <v>0.10380695947233876</v>
      </c>
      <c r="E43" s="18">
        <f t="shared" ca="1" si="8"/>
        <v>8420.3788961535392</v>
      </c>
      <c r="F43" s="18">
        <v>0.5</v>
      </c>
      <c r="G43" s="47">
        <f t="shared" ca="1" si="9"/>
        <v>2564.5653543450153</v>
      </c>
    </row>
    <row r="44" spans="1:7" x14ac:dyDescent="0.2">
      <c r="A44" s="6">
        <v>28</v>
      </c>
      <c r="B44" s="16">
        <f t="shared" ca="1" si="5"/>
        <v>0.28000000000000003</v>
      </c>
      <c r="C44" s="17">
        <f t="shared" ca="1" si="6"/>
        <v>110429.93493049509</v>
      </c>
      <c r="D44" s="18">
        <f t="shared" ca="1" si="7"/>
        <v>0.11442774965007343</v>
      </c>
      <c r="E44" s="18">
        <f t="shared" ca="1" si="8"/>
        <v>8623.4081924786096</v>
      </c>
      <c r="F44" s="18">
        <v>0.5</v>
      </c>
      <c r="G44" s="47">
        <f t="shared" ca="1" si="9"/>
        <v>3298.6329923225385</v>
      </c>
    </row>
    <row r="45" spans="1:7" x14ac:dyDescent="0.2">
      <c r="A45" s="6">
        <v>29</v>
      </c>
      <c r="B45" s="16">
        <f t="shared" ca="1" si="5"/>
        <v>0.25</v>
      </c>
      <c r="C45" s="17">
        <f t="shared" ca="1" si="6"/>
        <v>96008.815220238292</v>
      </c>
      <c r="D45" s="18">
        <f t="shared" ca="1" si="7"/>
        <v>9.1664768390197868E-2</v>
      </c>
      <c r="E45" s="18">
        <f t="shared" ca="1" si="8"/>
        <v>7418.2672207829737</v>
      </c>
      <c r="F45" s="18">
        <v>0.5</v>
      </c>
      <c r="G45" s="47">
        <f t="shared" ca="1" si="9"/>
        <v>2382.6782291016998</v>
      </c>
    </row>
    <row r="46" spans="1:7" x14ac:dyDescent="0.2">
      <c r="A46" s="6">
        <v>30</v>
      </c>
      <c r="B46" s="16">
        <f t="shared" ca="1" si="5"/>
        <v>0.28000000000000003</v>
      </c>
      <c r="C46" s="17">
        <f t="shared" ca="1" si="6"/>
        <v>123700.72934159209</v>
      </c>
      <c r="D46" s="18">
        <f t="shared" ca="1" si="7"/>
        <v>0.11206502084544606</v>
      </c>
      <c r="E46" s="18">
        <f t="shared" ca="1" si="8"/>
        <v>6922.1677632597311</v>
      </c>
      <c r="F46" s="18">
        <v>0.5</v>
      </c>
      <c r="G46" s="47">
        <f t="shared" ca="1" si="9"/>
        <v>6514.4273971296916</v>
      </c>
    </row>
    <row r="47" spans="1:7" x14ac:dyDescent="0.2">
      <c r="A47" s="6">
        <v>31</v>
      </c>
      <c r="B47" s="16">
        <f t="shared" ca="1" si="5"/>
        <v>0.19</v>
      </c>
      <c r="C47" s="17">
        <f t="shared" ca="1" si="6"/>
        <v>90983.896234718981</v>
      </c>
      <c r="D47" s="18">
        <f t="shared" ca="1" si="7"/>
        <v>0.10464667567882234</v>
      </c>
      <c r="E47" s="18">
        <f t="shared" ca="1" si="8"/>
        <v>7687.5081046997493</v>
      </c>
      <c r="F47" s="18">
        <v>0.5</v>
      </c>
      <c r="G47" s="47">
        <f t="shared" ca="1" si="9"/>
        <v>-853.05879584279592</v>
      </c>
    </row>
    <row r="48" spans="1:7" x14ac:dyDescent="0.2">
      <c r="A48" s="6">
        <v>32</v>
      </c>
      <c r="B48" s="16">
        <f t="shared" ca="1" si="5"/>
        <v>0.25</v>
      </c>
      <c r="C48" s="17">
        <f t="shared" ca="1" si="6"/>
        <v>89934.860943418738</v>
      </c>
      <c r="D48" s="18">
        <f t="shared" ca="1" si="7"/>
        <v>8.009874449698233E-2</v>
      </c>
      <c r="E48" s="18">
        <f t="shared" ca="1" si="8"/>
        <v>8754.5778371255728</v>
      </c>
      <c r="F48" s="18">
        <v>0.5</v>
      </c>
      <c r="G48" s="47">
        <f t="shared" ca="1" si="9"/>
        <v>686.36241878213514</v>
      </c>
    </row>
    <row r="49" spans="1:7" x14ac:dyDescent="0.2">
      <c r="A49" s="6">
        <v>33</v>
      </c>
      <c r="B49" s="16">
        <f t="shared" ca="1" si="5"/>
        <v>0.25</v>
      </c>
      <c r="C49" s="17">
        <f t="shared" ca="1" si="6"/>
        <v>109198.60825094348</v>
      </c>
      <c r="D49" s="18">
        <f t="shared" ca="1" si="7"/>
        <v>0.10865009165292588</v>
      </c>
      <c r="E49" s="18">
        <f t="shared" ca="1" si="8"/>
        <v>8830.7004454825656</v>
      </c>
      <c r="F49" s="18">
        <v>0.5</v>
      </c>
      <c r="G49" s="47">
        <f t="shared" ca="1" si="9"/>
        <v>1853.0158871761305</v>
      </c>
    </row>
    <row r="50" spans="1:7" x14ac:dyDescent="0.2">
      <c r="A50" s="6">
        <v>34</v>
      </c>
      <c r="B50" s="16">
        <f t="shared" ca="1" si="5"/>
        <v>0.19</v>
      </c>
      <c r="C50" s="17">
        <f t="shared" ca="1" si="6"/>
        <v>109095.45647186339</v>
      </c>
      <c r="D50" s="18">
        <f t="shared" ca="1" si="7"/>
        <v>9.0873789774918876E-2</v>
      </c>
      <c r="E50" s="18">
        <f t="shared" ca="1" si="8"/>
        <v>8075.2456834859049</v>
      </c>
      <c r="F50" s="18">
        <v>0.5</v>
      </c>
      <c r="G50" s="47">
        <f t="shared" ca="1" si="9"/>
        <v>405.17834174476138</v>
      </c>
    </row>
    <row r="51" spans="1:7" x14ac:dyDescent="0.2">
      <c r="A51" s="6">
        <v>35</v>
      </c>
      <c r="B51" s="16">
        <f t="shared" ca="1" si="5"/>
        <v>0.25</v>
      </c>
      <c r="C51" s="17">
        <f t="shared" ca="1" si="6"/>
        <v>101028.01219825572</v>
      </c>
      <c r="D51" s="18">
        <f t="shared" ca="1" si="7"/>
        <v>0.11833636164945041</v>
      </c>
      <c r="E51" s="18">
        <f t="shared" ca="1" si="8"/>
        <v>8238.1304164767917</v>
      </c>
      <c r="F51" s="18">
        <v>0.5</v>
      </c>
      <c r="G51" s="47">
        <f t="shared" ca="1" si="9"/>
        <v>1401.5492612507041</v>
      </c>
    </row>
    <row r="52" spans="1:7" x14ac:dyDescent="0.2">
      <c r="A52" s="6">
        <v>36</v>
      </c>
      <c r="B52" s="16">
        <f t="shared" ca="1" si="5"/>
        <v>0.25</v>
      </c>
      <c r="C52" s="17">
        <f t="shared" ca="1" si="6"/>
        <v>111250.159162246</v>
      </c>
      <c r="D52" s="18">
        <f t="shared" ca="1" si="7"/>
        <v>0.1035679915839931</v>
      </c>
      <c r="E52" s="18">
        <f t="shared" ca="1" si="8"/>
        <v>7717.3612994586756</v>
      </c>
      <c r="F52" s="18">
        <v>0.5</v>
      </c>
      <c r="G52" s="47">
        <f t="shared" ca="1" si="9"/>
        <v>3308.4197088637275</v>
      </c>
    </row>
    <row r="53" spans="1:7" x14ac:dyDescent="0.2">
      <c r="A53" s="6">
        <v>37</v>
      </c>
      <c r="B53" s="16">
        <f t="shared" ca="1" si="5"/>
        <v>0.25</v>
      </c>
      <c r="C53" s="17">
        <f t="shared" ca="1" si="6"/>
        <v>106546.22556150728</v>
      </c>
      <c r="D53" s="18">
        <f t="shared" ca="1" si="7"/>
        <v>0.10497216648333638</v>
      </c>
      <c r="E53" s="18">
        <f t="shared" ca="1" si="8"/>
        <v>7769.3758280000729</v>
      </c>
      <c r="F53" s="18">
        <v>0.5</v>
      </c>
      <c r="G53" s="47">
        <f t="shared" ca="1" si="9"/>
        <v>2752.8053352349234</v>
      </c>
    </row>
    <row r="54" spans="1:7" x14ac:dyDescent="0.2">
      <c r="A54" s="6">
        <v>38</v>
      </c>
      <c r="B54" s="16">
        <f t="shared" ca="1" si="5"/>
        <v>0.25</v>
      </c>
      <c r="C54" s="17">
        <f t="shared" ca="1" si="6"/>
        <v>93704.514845990547</v>
      </c>
      <c r="D54" s="18">
        <f t="shared" ca="1" si="7"/>
        <v>0.1143926047840642</v>
      </c>
      <c r="E54" s="18">
        <f t="shared" ca="1" si="8"/>
        <v>7994.0481431350936</v>
      </c>
      <c r="F54" s="18">
        <v>0.5</v>
      </c>
      <c r="G54" s="47">
        <f t="shared" ca="1" si="9"/>
        <v>1039.2403292987556</v>
      </c>
    </row>
    <row r="55" spans="1:7" x14ac:dyDescent="0.2">
      <c r="A55" s="6">
        <v>39</v>
      </c>
      <c r="B55" s="16">
        <f t="shared" ca="1" si="5"/>
        <v>0.25</v>
      </c>
      <c r="C55" s="17">
        <f t="shared" ca="1" si="6"/>
        <v>101487.19790558745</v>
      </c>
      <c r="D55" s="18">
        <f t="shared" ca="1" si="7"/>
        <v>0.10793207036247793</v>
      </c>
      <c r="E55" s="18">
        <f t="shared" ca="1" si="8"/>
        <v>8628.9648539858717</v>
      </c>
      <c r="F55" s="18">
        <v>0.5</v>
      </c>
      <c r="G55" s="47">
        <f t="shared" ca="1" si="9"/>
        <v>1318.5040379034126</v>
      </c>
    </row>
    <row r="56" spans="1:7" x14ac:dyDescent="0.2">
      <c r="A56" s="6">
        <v>40</v>
      </c>
      <c r="B56" s="16">
        <f t="shared" ca="1" si="5"/>
        <v>0.28000000000000003</v>
      </c>
      <c r="C56" s="17">
        <f t="shared" ca="1" si="6"/>
        <v>96814.150798578296</v>
      </c>
      <c r="D56" s="18">
        <f t="shared" ca="1" si="7"/>
        <v>0.10735752907237654</v>
      </c>
      <c r="E56" s="18">
        <f t="shared" ca="1" si="8"/>
        <v>7676.9160735943742</v>
      </c>
      <c r="F56" s="18">
        <v>0.5</v>
      </c>
      <c r="G56" s="47">
        <f t="shared" ca="1" si="9"/>
        <v>2966.8211956933583</v>
      </c>
    </row>
    <row r="57" spans="1:7" x14ac:dyDescent="0.2">
      <c r="A57" s="6">
        <v>41</v>
      </c>
      <c r="B57" s="16">
        <f t="shared" ca="1" si="5"/>
        <v>0.28000000000000003</v>
      </c>
      <c r="C57" s="17">
        <f t="shared" ca="1" si="6"/>
        <v>96249.933275899763</v>
      </c>
      <c r="D57" s="18">
        <f t="shared" ca="1" si="7"/>
        <v>9.1420025430354337E-2</v>
      </c>
      <c r="E57" s="18">
        <f t="shared" ca="1" si="8"/>
        <v>7928.8844516809386</v>
      </c>
      <c r="F57" s="18">
        <v>0.5</v>
      </c>
      <c r="G57" s="47">
        <f t="shared" ca="1" si="9"/>
        <v>3082.3382295742831</v>
      </c>
    </row>
    <row r="58" spans="1:7" x14ac:dyDescent="0.2">
      <c r="A58" s="6">
        <v>42</v>
      </c>
      <c r="B58" s="16">
        <f t="shared" ca="1" si="5"/>
        <v>0.28000000000000003</v>
      </c>
      <c r="C58" s="17">
        <f t="shared" ca="1" si="6"/>
        <v>117386.6840767792</v>
      </c>
      <c r="D58" s="18">
        <f t="shared" ca="1" si="7"/>
        <v>0.11772570232552859</v>
      </c>
      <c r="E58" s="18">
        <f t="shared" ca="1" si="8"/>
        <v>8361.8823370322261</v>
      </c>
      <c r="F58" s="18">
        <v>0.5</v>
      </c>
      <c r="G58" s="47">
        <f t="shared" ca="1" si="9"/>
        <v>4202.8130822678067</v>
      </c>
    </row>
    <row r="59" spans="1:7" x14ac:dyDescent="0.2">
      <c r="A59" s="6">
        <v>43</v>
      </c>
      <c r="B59" s="16">
        <f t="shared" ca="1" si="5"/>
        <v>0.19</v>
      </c>
      <c r="C59" s="17">
        <f t="shared" ca="1" si="6"/>
        <v>101505.12532256539</v>
      </c>
      <c r="D59" s="18">
        <f t="shared" ca="1" si="7"/>
        <v>8.8512197550705704E-2</v>
      </c>
      <c r="E59" s="18">
        <f t="shared" ca="1" si="8"/>
        <v>7865.582173693183</v>
      </c>
      <c r="F59" s="18">
        <v>0.5</v>
      </c>
      <c r="G59" s="47">
        <f t="shared" ca="1" si="9"/>
        <v>70.36080800812033</v>
      </c>
    </row>
    <row r="60" spans="1:7" x14ac:dyDescent="0.2">
      <c r="A60" s="6">
        <v>44</v>
      </c>
      <c r="B60" s="16">
        <f t="shared" ca="1" si="5"/>
        <v>0.19</v>
      </c>
      <c r="C60" s="17">
        <f t="shared" ca="1" si="6"/>
        <v>111598.88288925964</v>
      </c>
      <c r="D60" s="18">
        <f t="shared" ca="1" si="7"/>
        <v>0.11386800060205167</v>
      </c>
      <c r="E60" s="18">
        <f t="shared" ca="1" si="8"/>
        <v>7534.7878372465757</v>
      </c>
      <c r="F60" s="18">
        <v>0.5</v>
      </c>
      <c r="G60" s="47">
        <f t="shared" ca="1" si="9"/>
        <v>652.67312106881309</v>
      </c>
    </row>
    <row r="61" spans="1:7" x14ac:dyDescent="0.2">
      <c r="A61" s="6">
        <v>45</v>
      </c>
      <c r="B61" s="16">
        <f t="shared" ca="1" si="5"/>
        <v>0.19</v>
      </c>
      <c r="C61" s="17">
        <f t="shared" ca="1" si="6"/>
        <v>105771.32701455217</v>
      </c>
      <c r="D61" s="18">
        <f t="shared" ca="1" si="7"/>
        <v>0.10279087828811519</v>
      </c>
      <c r="E61" s="18">
        <f t="shared" ca="1" si="8"/>
        <v>7336.0647412483586</v>
      </c>
      <c r="F61" s="18">
        <v>0.5</v>
      </c>
      <c r="G61" s="47">
        <f t="shared" ca="1" si="9"/>
        <v>646.46908084429742</v>
      </c>
    </row>
    <row r="62" spans="1:7" x14ac:dyDescent="0.2">
      <c r="A62" s="6">
        <v>46</v>
      </c>
      <c r="B62" s="16">
        <f t="shared" ca="1" si="5"/>
        <v>0.16</v>
      </c>
      <c r="C62" s="17">
        <f t="shared" ca="1" si="6"/>
        <v>111753.81761301277</v>
      </c>
      <c r="D62" s="18">
        <f t="shared" ca="1" si="7"/>
        <v>8.6125318635799766E-2</v>
      </c>
      <c r="E62" s="18">
        <f t="shared" ca="1" si="8"/>
        <v>7746.2073261362211</v>
      </c>
      <c r="F62" s="18">
        <v>0.5</v>
      </c>
      <c r="G62" s="47">
        <f t="shared" ca="1" si="9"/>
        <v>-345.87522120524318</v>
      </c>
    </row>
    <row r="63" spans="1:7" x14ac:dyDescent="0.2">
      <c r="A63" s="6">
        <v>47</v>
      </c>
      <c r="B63" s="16">
        <f t="shared" ca="1" si="5"/>
        <v>0.16</v>
      </c>
      <c r="C63" s="17">
        <f t="shared" ca="1" si="6"/>
        <v>95918.530798110631</v>
      </c>
      <c r="D63" s="18">
        <f t="shared" ca="1" si="7"/>
        <v>9.1903291795226341E-2</v>
      </c>
      <c r="E63" s="18">
        <f t="shared" ca="1" si="8"/>
        <v>8765.471972448373</v>
      </c>
      <c r="F63" s="18">
        <v>0.5</v>
      </c>
      <c r="G63" s="47">
        <f t="shared" ca="1" si="9"/>
        <v>-2502.4261045208286</v>
      </c>
    </row>
    <row r="64" spans="1:7" x14ac:dyDescent="0.2">
      <c r="A64" s="6">
        <v>48</v>
      </c>
      <c r="B64" s="16">
        <f t="shared" ca="1" si="5"/>
        <v>0.25</v>
      </c>
      <c r="C64" s="17">
        <f t="shared" ca="1" si="6"/>
        <v>80656.217813410069</v>
      </c>
      <c r="D64" s="18">
        <f t="shared" ca="1" si="7"/>
        <v>0.10437471624143708</v>
      </c>
      <c r="E64" s="18">
        <f t="shared" ca="1" si="8"/>
        <v>7989.6777480956716</v>
      </c>
      <c r="F64" s="18">
        <v>0.5</v>
      </c>
      <c r="G64" s="47">
        <f t="shared" ca="1" si="9"/>
        <v>-12.26798326496737</v>
      </c>
    </row>
    <row r="65" spans="1:7" x14ac:dyDescent="0.2">
      <c r="A65" s="6">
        <v>49</v>
      </c>
      <c r="B65" s="16">
        <f t="shared" ca="1" si="5"/>
        <v>0.25</v>
      </c>
      <c r="C65" s="17">
        <f t="shared" ca="1" si="6"/>
        <v>112840.22308002783</v>
      </c>
      <c r="D65" s="18">
        <f t="shared" ca="1" si="7"/>
        <v>9.1509987618174651E-2</v>
      </c>
      <c r="E65" s="18">
        <f t="shared" ca="1" si="8"/>
        <v>8279.0524828594898</v>
      </c>
      <c r="F65" s="18">
        <v>0.5</v>
      </c>
      <c r="G65" s="47">
        <f t="shared" ca="1" si="9"/>
        <v>3244.4735479226365</v>
      </c>
    </row>
    <row r="66" spans="1:7" x14ac:dyDescent="0.2">
      <c r="A66" s="6">
        <v>50</v>
      </c>
      <c r="B66" s="16">
        <f t="shared" ca="1" si="5"/>
        <v>0.19</v>
      </c>
      <c r="C66" s="17">
        <f t="shared" ca="1" si="6"/>
        <v>115223.51342397759</v>
      </c>
      <c r="D66" s="18">
        <f t="shared" ca="1" si="7"/>
        <v>0.10018107881063523</v>
      </c>
      <c r="E66" s="18">
        <f t="shared" ca="1" si="8"/>
        <v>8061.7382960763125</v>
      </c>
      <c r="F66" s="18">
        <v>0.5</v>
      </c>
      <c r="G66" s="47">
        <f t="shared" ca="1" si="9"/>
        <v>691.28446216006068</v>
      </c>
    </row>
    <row r="67" spans="1:7" x14ac:dyDescent="0.2">
      <c r="A67" s="6">
        <v>51</v>
      </c>
      <c r="B67" s="16">
        <f t="shared" ca="1" si="5"/>
        <v>0.19</v>
      </c>
      <c r="C67" s="17">
        <f t="shared" ca="1" si="6"/>
        <v>107899.26489923843</v>
      </c>
      <c r="D67" s="18">
        <f t="shared" ca="1" si="7"/>
        <v>0.11456463422857366</v>
      </c>
      <c r="E67" s="18">
        <f t="shared" ca="1" si="8"/>
        <v>8047.7210421599329</v>
      </c>
      <c r="F67" s="18">
        <v>0.5</v>
      </c>
      <c r="G67" s="47">
        <f t="shared" ca="1" si="9"/>
        <v>-145.96444190779494</v>
      </c>
    </row>
    <row r="68" spans="1:7" x14ac:dyDescent="0.2">
      <c r="A68" s="6">
        <v>52</v>
      </c>
      <c r="B68" s="16">
        <f t="shared" ca="1" si="5"/>
        <v>0.28000000000000003</v>
      </c>
      <c r="C68" s="17">
        <f t="shared" ca="1" si="6"/>
        <v>98132.413207412712</v>
      </c>
      <c r="D68" s="18">
        <f t="shared" ca="1" si="7"/>
        <v>8.8593973620252245E-2</v>
      </c>
      <c r="E68" s="18">
        <f t="shared" ca="1" si="8"/>
        <v>8752.257281624934</v>
      </c>
      <c r="F68" s="18">
        <v>0.5</v>
      </c>
      <c r="G68" s="47">
        <f t="shared" ca="1" si="9"/>
        <v>2551.9772478558662</v>
      </c>
    </row>
    <row r="69" spans="1:7" x14ac:dyDescent="0.2">
      <c r="A69" s="6">
        <v>53</v>
      </c>
      <c r="B69" s="16">
        <f t="shared" ca="1" si="5"/>
        <v>0.28000000000000003</v>
      </c>
      <c r="C69" s="17">
        <f t="shared" ca="1" si="6"/>
        <v>100110.81657634383</v>
      </c>
      <c r="D69" s="18">
        <f t="shared" ca="1" si="7"/>
        <v>9.2276142249690232E-2</v>
      </c>
      <c r="E69" s="18">
        <f t="shared" ca="1" si="8"/>
        <v>8876.7151550559593</v>
      </c>
      <c r="F69" s="18">
        <v>0.5</v>
      </c>
      <c r="G69" s="47">
        <f t="shared" ca="1" si="9"/>
        <v>2552.2039793153999</v>
      </c>
    </row>
    <row r="70" spans="1:7" x14ac:dyDescent="0.2">
      <c r="A70" s="6">
        <v>54</v>
      </c>
      <c r="B70" s="16">
        <f t="shared" ca="1" si="5"/>
        <v>0.19</v>
      </c>
      <c r="C70" s="17">
        <f t="shared" ca="1" si="6"/>
        <v>101796.46150845883</v>
      </c>
      <c r="D70" s="18">
        <f t="shared" ca="1" si="7"/>
        <v>0.10932917165169757</v>
      </c>
      <c r="E70" s="18">
        <f t="shared" ca="1" si="8"/>
        <v>7578.2107450982676</v>
      </c>
      <c r="F70" s="18">
        <v>0.5</v>
      </c>
      <c r="G70" s="47">
        <f t="shared" ca="1" si="9"/>
        <v>-22.118236415485626</v>
      </c>
    </row>
    <row r="71" spans="1:7" x14ac:dyDescent="0.2">
      <c r="A71" s="6">
        <v>55</v>
      </c>
      <c r="B71" s="16">
        <f t="shared" ca="1" si="5"/>
        <v>0.19</v>
      </c>
      <c r="C71" s="17">
        <f t="shared" ca="1" si="6"/>
        <v>101648.86598559447</v>
      </c>
      <c r="D71" s="18">
        <f t="shared" ca="1" si="7"/>
        <v>0.11392096363470078</v>
      </c>
      <c r="E71" s="18">
        <f t="shared" ca="1" si="8"/>
        <v>8155.5452338186069</v>
      </c>
      <c r="F71" s="18">
        <v>0.5</v>
      </c>
      <c r="G71" s="47">
        <f t="shared" ca="1" si="9"/>
        <v>-699.09095062329379</v>
      </c>
    </row>
    <row r="72" spans="1:7" x14ac:dyDescent="0.2">
      <c r="A72" s="6">
        <v>56</v>
      </c>
      <c r="B72" s="16">
        <f t="shared" ca="1" si="5"/>
        <v>0.25</v>
      </c>
      <c r="C72" s="17">
        <f t="shared" ca="1" si="6"/>
        <v>110121.71951815515</v>
      </c>
      <c r="D72" s="18">
        <f t="shared" ca="1" si="7"/>
        <v>0.11402038664493361</v>
      </c>
      <c r="E72" s="18">
        <f t="shared" ca="1" si="8"/>
        <v>7548.0477992189572</v>
      </c>
      <c r="F72" s="18">
        <v>0.5</v>
      </c>
      <c r="G72" s="47">
        <f t="shared" ca="1" si="9"/>
        <v>3078.1368811841912</v>
      </c>
    </row>
    <row r="73" spans="1:7" x14ac:dyDescent="0.2">
      <c r="A73" s="6">
        <v>57</v>
      </c>
      <c r="B73" s="16">
        <f t="shared" ca="1" si="5"/>
        <v>0.19</v>
      </c>
      <c r="C73" s="17">
        <f t="shared" ca="1" si="6"/>
        <v>83145.119223681439</v>
      </c>
      <c r="D73" s="18">
        <f t="shared" ca="1" si="7"/>
        <v>0.11435706716814407</v>
      </c>
      <c r="E73" s="18">
        <f t="shared" ca="1" si="8"/>
        <v>8090.7979570014095</v>
      </c>
      <c r="F73" s="18">
        <v>0.5</v>
      </c>
      <c r="G73" s="47">
        <f t="shared" ca="1" si="9"/>
        <v>-1998.5757076671916</v>
      </c>
    </row>
    <row r="74" spans="1:7" x14ac:dyDescent="0.2">
      <c r="A74" s="6">
        <v>58</v>
      </c>
      <c r="B74" s="16">
        <f t="shared" ca="1" si="5"/>
        <v>0.25</v>
      </c>
      <c r="C74" s="17">
        <f t="shared" ca="1" si="6"/>
        <v>98598.743310753547</v>
      </c>
      <c r="D74" s="18">
        <f t="shared" ca="1" si="7"/>
        <v>0.1085086726587518</v>
      </c>
      <c r="E74" s="18">
        <f t="shared" ca="1" si="8"/>
        <v>7613.5463284013422</v>
      </c>
      <c r="F74" s="18">
        <v>0.5</v>
      </c>
      <c r="G74" s="47">
        <f t="shared" ca="1" si="9"/>
        <v>2036.5918948251383</v>
      </c>
    </row>
    <row r="75" spans="1:7" x14ac:dyDescent="0.2">
      <c r="A75" s="6">
        <v>59</v>
      </c>
      <c r="B75" s="16">
        <f t="shared" ca="1" si="5"/>
        <v>0.16</v>
      </c>
      <c r="C75" s="17">
        <f t="shared" ca="1" si="6"/>
        <v>105753.20681090547</v>
      </c>
      <c r="D75" s="18">
        <f t="shared" ca="1" si="7"/>
        <v>9.883051016255931E-2</v>
      </c>
      <c r="E75" s="18">
        <f t="shared" ca="1" si="8"/>
        <v>7525.7673910933299</v>
      </c>
      <c r="F75" s="18">
        <v>0.5</v>
      </c>
      <c r="G75" s="47">
        <f t="shared" ca="1" si="9"/>
        <v>-737.7737870926403</v>
      </c>
    </row>
    <row r="76" spans="1:7" x14ac:dyDescent="0.2">
      <c r="A76" s="6">
        <v>60</v>
      </c>
      <c r="B76" s="16">
        <f t="shared" ca="1" si="5"/>
        <v>0.19</v>
      </c>
      <c r="C76" s="17">
        <f t="shared" ca="1" si="6"/>
        <v>102634.4321905442</v>
      </c>
      <c r="D76" s="18">
        <f t="shared" ca="1" si="7"/>
        <v>9.7661565829356506E-2</v>
      </c>
      <c r="E76" s="18">
        <f t="shared" ca="1" si="8"/>
        <v>8105.4450298796955</v>
      </c>
      <c r="F76" s="18">
        <v>0.5</v>
      </c>
      <c r="G76" s="47">
        <f t="shared" ca="1" si="9"/>
        <v>-259.62744936773197</v>
      </c>
    </row>
    <row r="77" spans="1:7" x14ac:dyDescent="0.2">
      <c r="A77" s="6">
        <v>61</v>
      </c>
      <c r="B77" s="16">
        <f t="shared" ca="1" si="5"/>
        <v>0.19</v>
      </c>
      <c r="C77" s="17">
        <f t="shared" ca="1" si="6"/>
        <v>86841.822540742083</v>
      </c>
      <c r="D77" s="18">
        <f t="shared" ca="1" si="7"/>
        <v>0.10767270828641221</v>
      </c>
      <c r="E77" s="18">
        <f t="shared" ca="1" si="8"/>
        <v>8407.8278674130925</v>
      </c>
      <c r="F77" s="18">
        <v>0.5</v>
      </c>
      <c r="G77" s="47">
        <f t="shared" ca="1" si="9"/>
        <v>-1934.4486288856369</v>
      </c>
    </row>
    <row r="78" spans="1:7" x14ac:dyDescent="0.2">
      <c r="A78" s="6">
        <v>62</v>
      </c>
      <c r="B78" s="16">
        <f t="shared" ca="1" si="5"/>
        <v>0.19</v>
      </c>
      <c r="C78" s="17">
        <f t="shared" ca="1" si="6"/>
        <v>96779.511955767215</v>
      </c>
      <c r="D78" s="18">
        <f t="shared" ca="1" si="7"/>
        <v>0.11849076698448366</v>
      </c>
      <c r="E78" s="18">
        <f t="shared" ca="1" si="8"/>
        <v>8129.2919824556429</v>
      </c>
      <c r="F78" s="18">
        <v>0.5</v>
      </c>
      <c r="G78" s="47">
        <f t="shared" ca="1" si="9"/>
        <v>-1114.0592806621025</v>
      </c>
    </row>
    <row r="79" spans="1:7" x14ac:dyDescent="0.2">
      <c r="A79" s="6">
        <v>63</v>
      </c>
      <c r="B79" s="16">
        <f t="shared" ca="1" si="5"/>
        <v>0.19</v>
      </c>
      <c r="C79" s="17">
        <f t="shared" ca="1" si="6"/>
        <v>108895.77008376509</v>
      </c>
      <c r="D79" s="18">
        <f t="shared" ca="1" si="7"/>
        <v>0.10184300221840414</v>
      </c>
      <c r="E79" s="18">
        <f t="shared" ca="1" si="8"/>
        <v>8123.5622700613885</v>
      </c>
      <c r="F79" s="18">
        <v>0.5</v>
      </c>
      <c r="G79" s="47">
        <f t="shared" ca="1" si="9"/>
        <v>114.38417859530909</v>
      </c>
    </row>
    <row r="80" spans="1:7" x14ac:dyDescent="0.2">
      <c r="A80" s="6">
        <v>64</v>
      </c>
      <c r="B80" s="16">
        <f t="shared" ca="1" si="5"/>
        <v>0.16</v>
      </c>
      <c r="C80" s="17">
        <f t="shared" ca="1" si="6"/>
        <v>92228.710650416033</v>
      </c>
      <c r="D80" s="18">
        <f t="shared" ca="1" si="7"/>
        <v>9.3955706639393732E-2</v>
      </c>
      <c r="E80" s="18">
        <f t="shared" ca="1" si="8"/>
        <v>7425.7253867336203</v>
      </c>
      <c r="F80" s="18">
        <v>0.5</v>
      </c>
      <c r="G80" s="47">
        <f t="shared" ca="1" si="9"/>
        <v>-1433.8947237563407</v>
      </c>
    </row>
    <row r="81" spans="1:7" x14ac:dyDescent="0.2">
      <c r="A81" s="6">
        <v>65</v>
      </c>
      <c r="B81" s="16">
        <f t="shared" ca="1" si="5"/>
        <v>0.19</v>
      </c>
      <c r="C81" s="17">
        <f t="shared" ca="1" si="6"/>
        <v>105078.41340358322</v>
      </c>
      <c r="D81" s="18">
        <f t="shared" ca="1" si="7"/>
        <v>8.3215460997143026E-2</v>
      </c>
      <c r="E81" s="18">
        <f t="shared" ca="1" si="8"/>
        <v>7772.973021659308</v>
      </c>
      <c r="F81" s="18">
        <v>0.5</v>
      </c>
      <c r="G81" s="47">
        <f t="shared" ca="1" si="9"/>
        <v>548.08801535786279</v>
      </c>
    </row>
    <row r="82" spans="1:7" x14ac:dyDescent="0.2">
      <c r="A82" s="6">
        <v>66</v>
      </c>
      <c r="B82" s="16">
        <f t="shared" ref="B82:B116" ca="1" si="10">VLOOKUP(RAND(),$A$10:$B$13,2)</f>
        <v>0.28000000000000003</v>
      </c>
      <c r="C82" s="17">
        <f t="shared" ref="C82:C116" ca="1" si="11">_xlfn.NORM.INV(RAND(),$C$5,$C$6)</f>
        <v>97941.940164995482</v>
      </c>
      <c r="D82" s="18">
        <f t="shared" ref="D82:D116" ca="1" si="12">$D$7+RAND()*($D$8-$D$7)</f>
        <v>8.8920772590754787E-2</v>
      </c>
      <c r="E82" s="18">
        <f t="shared" ref="E82:E116" ca="1" si="13">_xlfn.NORM.INV(RAND(),$E$5,$E$6)</f>
        <v>8401.4257359366238</v>
      </c>
      <c r="F82" s="18">
        <v>0.5</v>
      </c>
      <c r="G82" s="47">
        <f t="shared" ref="G82:G116" ca="1" si="14">(C82*B82)*(F82-D82)-E82</f>
        <v>2871.9054503802581</v>
      </c>
    </row>
    <row r="83" spans="1:7" x14ac:dyDescent="0.2">
      <c r="A83" s="6">
        <v>67</v>
      </c>
      <c r="B83" s="16">
        <f t="shared" ca="1" si="10"/>
        <v>0.28000000000000003</v>
      </c>
      <c r="C83" s="17">
        <f t="shared" ca="1" si="11"/>
        <v>101399.13604529314</v>
      </c>
      <c r="D83" s="18">
        <f t="shared" ca="1" si="12"/>
        <v>0.10107441756363603</v>
      </c>
      <c r="E83" s="18">
        <f t="shared" ca="1" si="13"/>
        <v>8146.5019835459871</v>
      </c>
      <c r="F83" s="18">
        <v>0.5</v>
      </c>
      <c r="G83" s="47">
        <f t="shared" ca="1" si="14"/>
        <v>3179.6966499695636</v>
      </c>
    </row>
    <row r="84" spans="1:7" x14ac:dyDescent="0.2">
      <c r="A84" s="6">
        <v>68</v>
      </c>
      <c r="B84" s="16">
        <f t="shared" ca="1" si="10"/>
        <v>0.28000000000000003</v>
      </c>
      <c r="C84" s="17">
        <f t="shared" ca="1" si="11"/>
        <v>94011.897691194521</v>
      </c>
      <c r="D84" s="18">
        <f t="shared" ca="1" si="12"/>
        <v>8.6453993730394252E-2</v>
      </c>
      <c r="E84" s="18">
        <f t="shared" ca="1" si="13"/>
        <v>8197.6274366230191</v>
      </c>
      <c r="F84" s="18">
        <v>0.5</v>
      </c>
      <c r="G84" s="47">
        <f t="shared" ca="1" si="14"/>
        <v>2688.2811163426559</v>
      </c>
    </row>
    <row r="85" spans="1:7" x14ac:dyDescent="0.2">
      <c r="A85" s="6">
        <v>69</v>
      </c>
      <c r="B85" s="16">
        <f t="shared" ca="1" si="10"/>
        <v>0.25</v>
      </c>
      <c r="C85" s="17">
        <f t="shared" ca="1" si="11"/>
        <v>89597.520439494285</v>
      </c>
      <c r="D85" s="18">
        <f t="shared" ca="1" si="12"/>
        <v>9.7271826122345709E-2</v>
      </c>
      <c r="E85" s="18">
        <f t="shared" ca="1" si="13"/>
        <v>7624.2402738766168</v>
      </c>
      <c r="F85" s="18">
        <v>0.5</v>
      </c>
      <c r="G85" s="47">
        <f t="shared" ca="1" si="14"/>
        <v>1396.6211737642179</v>
      </c>
    </row>
    <row r="86" spans="1:7" x14ac:dyDescent="0.2">
      <c r="A86" s="6">
        <v>70</v>
      </c>
      <c r="B86" s="16">
        <f t="shared" ca="1" si="10"/>
        <v>0.25</v>
      </c>
      <c r="C86" s="17">
        <f t="shared" ca="1" si="11"/>
        <v>88091.53248685415</v>
      </c>
      <c r="D86" s="18">
        <f t="shared" ca="1" si="12"/>
        <v>9.4729327745220304E-2</v>
      </c>
      <c r="E86" s="18">
        <f t="shared" ca="1" si="13"/>
        <v>7841.3299214165691</v>
      </c>
      <c r="F86" s="18">
        <v>0.5</v>
      </c>
      <c r="G86" s="47">
        <f t="shared" ca="1" si="14"/>
        <v>1083.8987263087183</v>
      </c>
    </row>
    <row r="87" spans="1:7" x14ac:dyDescent="0.2">
      <c r="A87" s="6">
        <v>71</v>
      </c>
      <c r="B87" s="16">
        <f t="shared" ca="1" si="10"/>
        <v>0.25</v>
      </c>
      <c r="C87" s="17">
        <f t="shared" ca="1" si="11"/>
        <v>94023.603749788323</v>
      </c>
      <c r="D87" s="18">
        <f t="shared" ca="1" si="12"/>
        <v>9.6510887375534177E-2</v>
      </c>
      <c r="E87" s="18">
        <f t="shared" ca="1" si="13"/>
        <v>8222.3161869041251</v>
      </c>
      <c r="F87" s="18">
        <v>0.5</v>
      </c>
      <c r="G87" s="47">
        <f t="shared" ca="1" si="14"/>
        <v>1262.0589237849981</v>
      </c>
    </row>
    <row r="88" spans="1:7" x14ac:dyDescent="0.2">
      <c r="A88" s="6">
        <v>72</v>
      </c>
      <c r="B88" s="16">
        <f t="shared" ca="1" si="10"/>
        <v>0.16</v>
      </c>
      <c r="C88" s="17">
        <f t="shared" ca="1" si="11"/>
        <v>77231.529075752653</v>
      </c>
      <c r="D88" s="18">
        <f t="shared" ca="1" si="12"/>
        <v>0.10983701916159141</v>
      </c>
      <c r="E88" s="18">
        <f t="shared" ca="1" si="13"/>
        <v>8516.195815756073</v>
      </c>
      <c r="F88" s="18">
        <v>0.5</v>
      </c>
      <c r="G88" s="47">
        <f t="shared" ca="1" si="14"/>
        <v>-3694.9344399314523</v>
      </c>
    </row>
    <row r="89" spans="1:7" x14ac:dyDescent="0.2">
      <c r="A89" s="6">
        <v>73</v>
      </c>
      <c r="B89" s="16">
        <f t="shared" ca="1" si="10"/>
        <v>0.25</v>
      </c>
      <c r="C89" s="17">
        <f t="shared" ca="1" si="11"/>
        <v>91405.796544247365</v>
      </c>
      <c r="D89" s="18">
        <f t="shared" ca="1" si="12"/>
        <v>8.3714760865755869E-2</v>
      </c>
      <c r="E89" s="18">
        <f t="shared" ca="1" si="13"/>
        <v>8736.528478687942</v>
      </c>
      <c r="F89" s="18">
        <v>0.5</v>
      </c>
      <c r="G89" s="47">
        <f t="shared" ca="1" si="14"/>
        <v>776.19248948157838</v>
      </c>
    </row>
    <row r="90" spans="1:7" x14ac:dyDescent="0.2">
      <c r="A90" s="6">
        <v>74</v>
      </c>
      <c r="B90" s="16">
        <f t="shared" ca="1" si="10"/>
        <v>0.25</v>
      </c>
      <c r="C90" s="17">
        <f t="shared" ca="1" si="11"/>
        <v>112563.8529973307</v>
      </c>
      <c r="D90" s="18">
        <f t="shared" ca="1" si="12"/>
        <v>9.4042214865030907E-2</v>
      </c>
      <c r="E90" s="18">
        <f t="shared" ca="1" si="13"/>
        <v>8341.2637561077045</v>
      </c>
      <c r="F90" s="18">
        <v>0.5</v>
      </c>
      <c r="G90" s="47">
        <f t="shared" ca="1" si="14"/>
        <v>3082.779356155952</v>
      </c>
    </row>
    <row r="91" spans="1:7" x14ac:dyDescent="0.2">
      <c r="A91" s="6">
        <v>75</v>
      </c>
      <c r="B91" s="16">
        <f t="shared" ca="1" si="10"/>
        <v>0.19</v>
      </c>
      <c r="C91" s="17">
        <f t="shared" ca="1" si="11"/>
        <v>80033.801540872199</v>
      </c>
      <c r="D91" s="18">
        <f t="shared" ca="1" si="12"/>
        <v>9.6856849046013063E-2</v>
      </c>
      <c r="E91" s="18">
        <f t="shared" ca="1" si="13"/>
        <v>8739.5131542527342</v>
      </c>
      <c r="F91" s="18">
        <v>0.5</v>
      </c>
      <c r="G91" s="47">
        <f t="shared" ca="1" si="14"/>
        <v>-2609.1481564102123</v>
      </c>
    </row>
    <row r="92" spans="1:7" x14ac:dyDescent="0.2">
      <c r="A92" s="6">
        <v>76</v>
      </c>
      <c r="B92" s="16">
        <f t="shared" ca="1" si="10"/>
        <v>0.25</v>
      </c>
      <c r="C92" s="17">
        <f t="shared" ca="1" si="11"/>
        <v>104437.17471630934</v>
      </c>
      <c r="D92" s="18">
        <f t="shared" ca="1" si="12"/>
        <v>0.10036680561698358</v>
      </c>
      <c r="E92" s="18">
        <f t="shared" ca="1" si="13"/>
        <v>7729.1117168989967</v>
      </c>
      <c r="F92" s="18">
        <v>0.5</v>
      </c>
      <c r="G92" s="47">
        <f t="shared" ca="1" si="14"/>
        <v>2705.0287191549778</v>
      </c>
    </row>
    <row r="93" spans="1:7" x14ac:dyDescent="0.2">
      <c r="A93" s="6">
        <v>77</v>
      </c>
      <c r="B93" s="16">
        <f t="shared" ca="1" si="10"/>
        <v>0.19</v>
      </c>
      <c r="C93" s="17">
        <f t="shared" ca="1" si="11"/>
        <v>97140.512769912166</v>
      </c>
      <c r="D93" s="18">
        <f t="shared" ca="1" si="12"/>
        <v>8.8024791944656927E-2</v>
      </c>
      <c r="E93" s="18">
        <f t="shared" ca="1" si="13"/>
        <v>8974.5507303179111</v>
      </c>
      <c r="F93" s="18">
        <v>0.5</v>
      </c>
      <c r="G93" s="47">
        <f t="shared" ca="1" si="14"/>
        <v>-1370.8489681103301</v>
      </c>
    </row>
    <row r="94" spans="1:7" x14ac:dyDescent="0.2">
      <c r="A94" s="6">
        <v>78</v>
      </c>
      <c r="B94" s="16">
        <f t="shared" ca="1" si="10"/>
        <v>0.19</v>
      </c>
      <c r="C94" s="17">
        <f t="shared" ca="1" si="11"/>
        <v>96170.713662550887</v>
      </c>
      <c r="D94" s="18">
        <f t="shared" ca="1" si="12"/>
        <v>0.10597407046719567</v>
      </c>
      <c r="E94" s="18">
        <f t="shared" ca="1" si="13"/>
        <v>8438.6684076153961</v>
      </c>
      <c r="F94" s="18">
        <v>0.5</v>
      </c>
      <c r="G94" s="47">
        <f t="shared" ca="1" si="14"/>
        <v>-1238.8549871186378</v>
      </c>
    </row>
    <row r="95" spans="1:7" x14ac:dyDescent="0.2">
      <c r="A95" s="6">
        <v>79</v>
      </c>
      <c r="B95" s="16">
        <f t="shared" ca="1" si="10"/>
        <v>0.25</v>
      </c>
      <c r="C95" s="17">
        <f t="shared" ca="1" si="11"/>
        <v>107384.15663642684</v>
      </c>
      <c r="D95" s="18">
        <f t="shared" ca="1" si="12"/>
        <v>0.11076641297290837</v>
      </c>
      <c r="E95" s="18">
        <f t="shared" ca="1" si="13"/>
        <v>7903.1132072035525</v>
      </c>
      <c r="F95" s="18">
        <v>0.5</v>
      </c>
      <c r="G95" s="47">
        <f t="shared" ca="1" si="14"/>
        <v>2546.2669121653198</v>
      </c>
    </row>
    <row r="96" spans="1:7" x14ac:dyDescent="0.2">
      <c r="A96" s="6">
        <v>80</v>
      </c>
      <c r="B96" s="16">
        <f t="shared" ca="1" si="10"/>
        <v>0.25</v>
      </c>
      <c r="C96" s="17">
        <f t="shared" ca="1" si="11"/>
        <v>88363.381078705992</v>
      </c>
      <c r="D96" s="18">
        <f t="shared" ca="1" si="12"/>
        <v>0.11427878555730152</v>
      </c>
      <c r="E96" s="18">
        <f t="shared" ca="1" si="13"/>
        <v>7454.1053250151981</v>
      </c>
      <c r="F96" s="18">
        <v>0.5</v>
      </c>
      <c r="G96" s="47">
        <f t="shared" ca="1" si="14"/>
        <v>1066.8023404701617</v>
      </c>
    </row>
    <row r="97" spans="1:7" x14ac:dyDescent="0.2">
      <c r="A97" s="6">
        <v>81</v>
      </c>
      <c r="B97" s="16">
        <f t="shared" ca="1" si="10"/>
        <v>0.16</v>
      </c>
      <c r="C97" s="17">
        <f t="shared" ca="1" si="11"/>
        <v>105882.32937321095</v>
      </c>
      <c r="D97" s="18">
        <f t="shared" ca="1" si="12"/>
        <v>0.11175277677565057</v>
      </c>
      <c r="E97" s="18">
        <f t="shared" ca="1" si="13"/>
        <v>8797.6099788368083</v>
      </c>
      <c r="F97" s="18">
        <v>0.5</v>
      </c>
      <c r="G97" s="47">
        <f t="shared" ca="1" si="14"/>
        <v>-2220.2467200087885</v>
      </c>
    </row>
    <row r="98" spans="1:7" x14ac:dyDescent="0.2">
      <c r="A98" s="6">
        <v>82</v>
      </c>
      <c r="B98" s="16">
        <f t="shared" ca="1" si="10"/>
        <v>0.25</v>
      </c>
      <c r="C98" s="17">
        <f t="shared" ca="1" si="11"/>
        <v>97057.298531631663</v>
      </c>
      <c r="D98" s="18">
        <f t="shared" ca="1" si="12"/>
        <v>0.11514359717842033</v>
      </c>
      <c r="E98" s="18">
        <f t="shared" ca="1" si="13"/>
        <v>8077.8270854112752</v>
      </c>
      <c r="F98" s="18">
        <v>0.5</v>
      </c>
      <c r="G98" s="47">
        <f t="shared" ca="1" si="14"/>
        <v>1260.4536097047121</v>
      </c>
    </row>
    <row r="99" spans="1:7" x14ac:dyDescent="0.2">
      <c r="A99" s="6">
        <v>83</v>
      </c>
      <c r="B99" s="16">
        <f t="shared" ca="1" si="10"/>
        <v>0.19</v>
      </c>
      <c r="C99" s="17">
        <f t="shared" ca="1" si="11"/>
        <v>97006.996325211745</v>
      </c>
      <c r="D99" s="18">
        <f t="shared" ca="1" si="12"/>
        <v>8.2107281497787579E-2</v>
      </c>
      <c r="E99" s="18">
        <f t="shared" ca="1" si="13"/>
        <v>7914.2729516419759</v>
      </c>
      <c r="F99" s="18">
        <v>0.5</v>
      </c>
      <c r="G99" s="47">
        <f t="shared" ca="1" si="14"/>
        <v>-211.95464410737077</v>
      </c>
    </row>
    <row r="100" spans="1:7" x14ac:dyDescent="0.2">
      <c r="A100" s="6">
        <v>84</v>
      </c>
      <c r="B100" s="16">
        <f t="shared" ca="1" si="10"/>
        <v>0.19</v>
      </c>
      <c r="C100" s="17">
        <f t="shared" ca="1" si="11"/>
        <v>104953.91154176081</v>
      </c>
      <c r="D100" s="18">
        <f t="shared" ca="1" si="12"/>
        <v>0.1040609461960606</v>
      </c>
      <c r="E100" s="18">
        <f t="shared" ca="1" si="13"/>
        <v>7893.169293987663</v>
      </c>
      <c r="F100" s="18">
        <v>0.5</v>
      </c>
      <c r="G100" s="47">
        <f t="shared" ca="1" si="14"/>
        <v>2.3476674970916065</v>
      </c>
    </row>
    <row r="101" spans="1:7" x14ac:dyDescent="0.2">
      <c r="A101" s="6">
        <v>85</v>
      </c>
      <c r="B101" s="16">
        <f t="shared" ca="1" si="10"/>
        <v>0.19</v>
      </c>
      <c r="C101" s="17">
        <f t="shared" ca="1" si="11"/>
        <v>94864.383390543517</v>
      </c>
      <c r="D101" s="18">
        <f t="shared" ca="1" si="12"/>
        <v>8.7160066740426922E-2</v>
      </c>
      <c r="E101" s="18">
        <f t="shared" ca="1" si="13"/>
        <v>8135.6966762633547</v>
      </c>
      <c r="F101" s="18">
        <v>0.5</v>
      </c>
      <c r="G101" s="47">
        <f t="shared" ca="1" si="14"/>
        <v>-694.57359180747335</v>
      </c>
    </row>
    <row r="102" spans="1:7" x14ac:dyDescent="0.2">
      <c r="A102" s="6">
        <v>86</v>
      </c>
      <c r="B102" s="16">
        <f t="shared" ca="1" si="10"/>
        <v>0.19</v>
      </c>
      <c r="C102" s="17">
        <f t="shared" ca="1" si="11"/>
        <v>108386.06340779339</v>
      </c>
      <c r="D102" s="18">
        <f t="shared" ca="1" si="12"/>
        <v>8.1680233714527858E-2</v>
      </c>
      <c r="E102" s="18">
        <f t="shared" ca="1" si="13"/>
        <v>7972.8144511210667</v>
      </c>
      <c r="F102" s="18">
        <v>0.5</v>
      </c>
      <c r="G102" s="47">
        <f t="shared" ca="1" si="14"/>
        <v>641.79176441552772</v>
      </c>
    </row>
    <row r="103" spans="1:7" x14ac:dyDescent="0.2">
      <c r="A103" s="6">
        <v>87</v>
      </c>
      <c r="B103" s="16">
        <f t="shared" ca="1" si="10"/>
        <v>0.19</v>
      </c>
      <c r="C103" s="17">
        <f t="shared" ca="1" si="11"/>
        <v>99027.413171561348</v>
      </c>
      <c r="D103" s="18">
        <f t="shared" ca="1" si="12"/>
        <v>8.5151119924498767E-2</v>
      </c>
      <c r="E103" s="18">
        <f t="shared" ca="1" si="13"/>
        <v>7922.487562371427</v>
      </c>
      <c r="F103" s="18">
        <v>0.5</v>
      </c>
      <c r="G103" s="47">
        <f t="shared" ca="1" si="14"/>
        <v>-117.01938668215553</v>
      </c>
    </row>
    <row r="104" spans="1:7" x14ac:dyDescent="0.2">
      <c r="A104" s="6">
        <v>88</v>
      </c>
      <c r="B104" s="16">
        <f t="shared" ca="1" si="10"/>
        <v>0.25</v>
      </c>
      <c r="C104" s="17">
        <f t="shared" ca="1" si="11"/>
        <v>94402.733550790203</v>
      </c>
      <c r="D104" s="18">
        <f t="shared" ca="1" si="12"/>
        <v>8.7070303023926099E-2</v>
      </c>
      <c r="E104" s="18">
        <f t="shared" ca="1" si="13"/>
        <v>8143.8047138474967</v>
      </c>
      <c r="F104" s="18">
        <v>0.5</v>
      </c>
      <c r="G104" s="47">
        <f t="shared" ca="1" si="14"/>
        <v>1601.6183258627143</v>
      </c>
    </row>
    <row r="105" spans="1:7" x14ac:dyDescent="0.2">
      <c r="A105" s="6">
        <v>89</v>
      </c>
      <c r="B105" s="16">
        <f t="shared" ca="1" si="10"/>
        <v>0.25</v>
      </c>
      <c r="C105" s="17">
        <f t="shared" ca="1" si="11"/>
        <v>96136.546630816592</v>
      </c>
      <c r="D105" s="18">
        <f t="shared" ca="1" si="12"/>
        <v>0.10174951301144582</v>
      </c>
      <c r="E105" s="18">
        <f t="shared" ca="1" si="13"/>
        <v>8020.006322866775</v>
      </c>
      <c r="F105" s="18">
        <v>0.5</v>
      </c>
      <c r="G105" s="47">
        <f t="shared" ca="1" si="14"/>
        <v>1551.6003054133635</v>
      </c>
    </row>
    <row r="106" spans="1:7" x14ac:dyDescent="0.2">
      <c r="A106" s="6">
        <v>90</v>
      </c>
      <c r="B106" s="16">
        <f t="shared" ca="1" si="10"/>
        <v>0.25</v>
      </c>
      <c r="C106" s="17">
        <f t="shared" ca="1" si="11"/>
        <v>90585.006543870244</v>
      </c>
      <c r="D106" s="18">
        <f t="shared" ca="1" si="12"/>
        <v>8.9469417062892437E-2</v>
      </c>
      <c r="E106" s="18">
        <f t="shared" ca="1" si="13"/>
        <v>8633.3095138684203</v>
      </c>
      <c r="F106" s="18">
        <v>0.5</v>
      </c>
      <c r="G106" s="47">
        <f t="shared" ca="1" si="14"/>
        <v>663.66937158576729</v>
      </c>
    </row>
    <row r="107" spans="1:7" x14ac:dyDescent="0.2">
      <c r="A107" s="6">
        <v>91</v>
      </c>
      <c r="B107" s="16">
        <f t="shared" ca="1" si="10"/>
        <v>0.25</v>
      </c>
      <c r="C107" s="17">
        <f t="shared" ca="1" si="11"/>
        <v>89213.975445653938</v>
      </c>
      <c r="D107" s="18">
        <f t="shared" ca="1" si="12"/>
        <v>0.10682375240202205</v>
      </c>
      <c r="E107" s="18">
        <f t="shared" ca="1" si="13"/>
        <v>7853.4611564204524</v>
      </c>
      <c r="F107" s="18">
        <v>0.5</v>
      </c>
      <c r="G107" s="47">
        <f t="shared" ca="1" si="14"/>
        <v>915.74286833463793</v>
      </c>
    </row>
    <row r="108" spans="1:7" x14ac:dyDescent="0.2">
      <c r="A108" s="6">
        <v>92</v>
      </c>
      <c r="B108" s="16">
        <f t="shared" ca="1" si="10"/>
        <v>0.25</v>
      </c>
      <c r="C108" s="17">
        <f t="shared" ca="1" si="11"/>
        <v>101294.38308477782</v>
      </c>
      <c r="D108" s="18">
        <f t="shared" ca="1" si="12"/>
        <v>8.8974846891483619E-2</v>
      </c>
      <c r="E108" s="18">
        <f t="shared" ca="1" si="13"/>
        <v>7651.6998638308651</v>
      </c>
      <c r="F108" s="18">
        <v>0.5</v>
      </c>
      <c r="G108" s="47">
        <f t="shared" ca="1" si="14"/>
        <v>2756.9349652825131</v>
      </c>
    </row>
    <row r="109" spans="1:7" x14ac:dyDescent="0.2">
      <c r="A109" s="6">
        <v>93</v>
      </c>
      <c r="B109" s="16">
        <f t="shared" ca="1" si="10"/>
        <v>0.25</v>
      </c>
      <c r="C109" s="17">
        <f t="shared" ca="1" si="11"/>
        <v>98811.256827017467</v>
      </c>
      <c r="D109" s="18">
        <f t="shared" ca="1" si="12"/>
        <v>8.8299076484372477E-2</v>
      </c>
      <c r="E109" s="18">
        <f t="shared" ca="1" si="13"/>
        <v>7310.1208369450924</v>
      </c>
      <c r="F109" s="18">
        <v>0.5</v>
      </c>
      <c r="G109" s="47">
        <f t="shared" ca="1" si="14"/>
        <v>2860.050585410645</v>
      </c>
    </row>
    <row r="110" spans="1:7" x14ac:dyDescent="0.2">
      <c r="A110" s="6">
        <v>94</v>
      </c>
      <c r="B110" s="16">
        <f t="shared" ca="1" si="10"/>
        <v>0.19</v>
      </c>
      <c r="C110" s="17">
        <f t="shared" ca="1" si="11"/>
        <v>80907.258928753101</v>
      </c>
      <c r="D110" s="18">
        <f t="shared" ca="1" si="12"/>
        <v>0.10863564618636076</v>
      </c>
      <c r="E110" s="18">
        <f t="shared" ca="1" si="13"/>
        <v>8175.6830237884024</v>
      </c>
      <c r="F110" s="18">
        <v>0.5</v>
      </c>
      <c r="G110" s="47">
        <f t="shared" ca="1" si="14"/>
        <v>-2159.4817729863953</v>
      </c>
    </row>
    <row r="111" spans="1:7" x14ac:dyDescent="0.2">
      <c r="A111" s="6">
        <v>95</v>
      </c>
      <c r="B111" s="16">
        <f t="shared" ca="1" si="10"/>
        <v>0.28000000000000003</v>
      </c>
      <c r="C111" s="17">
        <f t="shared" ca="1" si="11"/>
        <v>112345.14915866764</v>
      </c>
      <c r="D111" s="18">
        <f t="shared" ca="1" si="12"/>
        <v>9.2742459376048636E-2</v>
      </c>
      <c r="E111" s="18">
        <f t="shared" ca="1" si="13"/>
        <v>7254.6550480789156</v>
      </c>
      <c r="F111" s="18">
        <v>0.5</v>
      </c>
      <c r="G111" s="47">
        <f t="shared" ca="1" si="14"/>
        <v>5556.2995131902753</v>
      </c>
    </row>
    <row r="112" spans="1:7" x14ac:dyDescent="0.2">
      <c r="A112" s="6">
        <v>96</v>
      </c>
      <c r="B112" s="16">
        <f t="shared" ca="1" si="10"/>
        <v>0.25</v>
      </c>
      <c r="C112" s="17">
        <f t="shared" ca="1" si="11"/>
        <v>115951.65102315738</v>
      </c>
      <c r="D112" s="18">
        <f t="shared" ca="1" si="12"/>
        <v>0.11368556347563966</v>
      </c>
      <c r="E112" s="18">
        <f t="shared" ca="1" si="13"/>
        <v>7372.312698755818</v>
      </c>
      <c r="F112" s="18">
        <v>0.5</v>
      </c>
      <c r="G112" s="47">
        <f t="shared" ca="1" si="14"/>
        <v>3826.1364835142604</v>
      </c>
    </row>
    <row r="113" spans="1:7" x14ac:dyDescent="0.2">
      <c r="A113" s="6">
        <v>97</v>
      </c>
      <c r="B113" s="16">
        <f t="shared" ca="1" si="10"/>
        <v>0.19</v>
      </c>
      <c r="C113" s="17">
        <f t="shared" ca="1" si="11"/>
        <v>91575.435548379304</v>
      </c>
      <c r="D113" s="18">
        <f t="shared" ca="1" si="12"/>
        <v>8.7288993441001425E-2</v>
      </c>
      <c r="E113" s="18">
        <f t="shared" ca="1" si="13"/>
        <v>8339.4128210682629</v>
      </c>
      <c r="F113" s="18">
        <v>0.5</v>
      </c>
      <c r="G113" s="47">
        <f t="shared" ca="1" si="14"/>
        <v>-1158.5166866307027</v>
      </c>
    </row>
    <row r="114" spans="1:7" x14ac:dyDescent="0.2">
      <c r="A114" s="6">
        <v>98</v>
      </c>
      <c r="B114" s="16">
        <f t="shared" ca="1" si="10"/>
        <v>0.25</v>
      </c>
      <c r="C114" s="17">
        <f t="shared" ca="1" si="11"/>
        <v>87080.063934118851</v>
      </c>
      <c r="D114" s="18">
        <f t="shared" ca="1" si="12"/>
        <v>0.10393338230971914</v>
      </c>
      <c r="E114" s="18">
        <f t="shared" ca="1" si="13"/>
        <v>7542.5990575810265</v>
      </c>
      <c r="F114" s="18">
        <v>0.5</v>
      </c>
      <c r="G114" s="47">
        <f t="shared" ca="1" si="14"/>
        <v>1079.7775400789396</v>
      </c>
    </row>
    <row r="115" spans="1:7" x14ac:dyDescent="0.2">
      <c r="A115" s="6">
        <v>99</v>
      </c>
      <c r="B115" s="16">
        <f t="shared" ca="1" si="10"/>
        <v>0.25</v>
      </c>
      <c r="C115" s="17">
        <f t="shared" ca="1" si="11"/>
        <v>97542.318009667855</v>
      </c>
      <c r="D115" s="18">
        <f t="shared" ca="1" si="12"/>
        <v>0.11756411679759864</v>
      </c>
      <c r="E115" s="18">
        <f t="shared" ca="1" si="13"/>
        <v>8345.1381335487258</v>
      </c>
      <c r="F115" s="18">
        <v>0.5</v>
      </c>
      <c r="G115" s="47">
        <f t="shared" ca="1" si="14"/>
        <v>980.78250086048138</v>
      </c>
    </row>
    <row r="116" spans="1:7" ht="17" thickBot="1" x14ac:dyDescent="0.25">
      <c r="A116" s="8">
        <v>100</v>
      </c>
      <c r="B116" s="22">
        <f t="shared" ca="1" si="10"/>
        <v>0.16</v>
      </c>
      <c r="C116" s="23">
        <f t="shared" ca="1" si="11"/>
        <v>116235.60412288677</v>
      </c>
      <c r="D116" s="24">
        <f t="shared" ca="1" si="12"/>
        <v>9.1646840993369602E-2</v>
      </c>
      <c r="E116" s="24">
        <f t="shared" ca="1" si="13"/>
        <v>7599.4111117438988</v>
      </c>
      <c r="F116" s="24">
        <v>0.5</v>
      </c>
      <c r="G116" s="48">
        <f t="shared" ca="1" si="14"/>
        <v>-4.982930523910909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6"/>
  <sheetViews>
    <sheetView tabSelected="1" workbookViewId="0">
      <selection activeCell="X9" sqref="X9"/>
    </sheetView>
  </sheetViews>
  <sheetFormatPr baseColWidth="10" defaultRowHeight="16" x14ac:dyDescent="0.2"/>
  <cols>
    <col min="1" max="1" width="11.5" bestFit="1" customWidth="1"/>
    <col min="2" max="2" width="16.6640625" style="2" bestFit="1" customWidth="1"/>
    <col min="3" max="3" width="10.83203125" style="3" bestFit="1" customWidth="1"/>
    <col min="4" max="4" width="13.6640625" style="1" customWidth="1"/>
    <col min="5" max="5" width="12" style="1" customWidth="1"/>
    <col min="6" max="6" width="10.83203125" style="1" customWidth="1"/>
    <col min="7" max="7" width="18.33203125" style="1" customWidth="1"/>
    <col min="9" max="9" width="11.5" bestFit="1" customWidth="1"/>
    <col min="12" max="13" width="12.5" customWidth="1"/>
  </cols>
  <sheetData>
    <row r="2" spans="1:15" ht="17" thickBot="1" x14ac:dyDescent="0.25"/>
    <row r="3" spans="1:15" ht="32" x14ac:dyDescent="0.2">
      <c r="A3" s="10" t="s">
        <v>0</v>
      </c>
      <c r="B3" s="11" t="s">
        <v>4</v>
      </c>
      <c r="C3" s="12" t="s">
        <v>5</v>
      </c>
      <c r="D3" s="13" t="s">
        <v>16</v>
      </c>
      <c r="E3" s="14" t="s">
        <v>6</v>
      </c>
      <c r="F3" s="4"/>
    </row>
    <row r="4" spans="1:15" ht="17" thickBot="1" x14ac:dyDescent="0.25">
      <c r="A4" s="15" t="s">
        <v>8</v>
      </c>
      <c r="B4" s="16" t="s">
        <v>9</v>
      </c>
      <c r="C4" s="17" t="s">
        <v>10</v>
      </c>
      <c r="D4" s="18" t="s">
        <v>13</v>
      </c>
      <c r="E4" s="7" t="s">
        <v>10</v>
      </c>
    </row>
    <row r="5" spans="1:15" x14ac:dyDescent="0.2">
      <c r="A5" s="15" t="s">
        <v>11</v>
      </c>
      <c r="B5" s="16"/>
      <c r="C5" s="17">
        <v>100000</v>
      </c>
      <c r="D5" s="18"/>
      <c r="E5" s="7">
        <v>8000</v>
      </c>
      <c r="H5" s="10" t="s">
        <v>14</v>
      </c>
      <c r="I5" s="5"/>
      <c r="K5" s="10" t="s">
        <v>20</v>
      </c>
      <c r="L5" s="26" t="s">
        <v>21</v>
      </c>
      <c r="M5" s="26" t="s">
        <v>22</v>
      </c>
      <c r="N5" s="26" t="s">
        <v>23</v>
      </c>
      <c r="O5" s="31" t="s">
        <v>24</v>
      </c>
    </row>
    <row r="6" spans="1:15" x14ac:dyDescent="0.2">
      <c r="A6" s="15" t="s">
        <v>12</v>
      </c>
      <c r="B6" s="16"/>
      <c r="C6" s="17">
        <v>10000</v>
      </c>
      <c r="D6" s="18"/>
      <c r="E6" s="7">
        <v>500</v>
      </c>
      <c r="H6" s="15" t="s">
        <v>11</v>
      </c>
      <c r="I6" s="7">
        <f ca="1">AVERAGE(G:G)</f>
        <v>802.53372070395415</v>
      </c>
      <c r="K6" s="6">
        <v>1</v>
      </c>
      <c r="L6" s="18">
        <f ca="1">$I$8+($I$9-$I$8)*(K6-1)/10</f>
        <v>-3510.9050188702568</v>
      </c>
      <c r="M6" s="18">
        <f ca="1">$I$8+($I$9-$I$8)*(K6/10)</f>
        <v>-2638.0022078436091</v>
      </c>
      <c r="N6" s="17">
        <f ca="1">COUNTIFS(G:G,"&gt;="&amp;L6,G:G,"&lt;="&amp;M6)</f>
        <v>1</v>
      </c>
      <c r="O6" s="27">
        <f ca="1">N6</f>
        <v>1</v>
      </c>
    </row>
    <row r="7" spans="1:15" x14ac:dyDescent="0.2">
      <c r="A7" s="15" t="s">
        <v>1</v>
      </c>
      <c r="B7" s="16"/>
      <c r="C7" s="17"/>
      <c r="D7" s="18">
        <v>0.08</v>
      </c>
      <c r="E7" s="7"/>
      <c r="H7" s="15" t="s">
        <v>17</v>
      </c>
      <c r="I7" s="7">
        <f ca="1">STDEV(G:G)</f>
        <v>1967.5551032835967</v>
      </c>
      <c r="K7" s="6">
        <v>2</v>
      </c>
      <c r="L7" s="18">
        <f t="shared" ref="L7:L15" ca="1" si="0">$I$8+($I$9-$I$8)*(K7-1)/10</f>
        <v>-2638.0022078436091</v>
      </c>
      <c r="M7" s="18">
        <f t="shared" ref="M7:M15" ca="1" si="1">$I$8+($I$9-$I$8)*(K7/10)</f>
        <v>-1765.0993968169612</v>
      </c>
      <c r="N7" s="17">
        <f ca="1">COUNTIFS(G:G,"&gt;="&amp;L7,G:G,"&lt;="&amp;M7)</f>
        <v>4</v>
      </c>
      <c r="O7" s="27">
        <f ca="1">O6+N7</f>
        <v>5</v>
      </c>
    </row>
    <row r="8" spans="1:15" x14ac:dyDescent="0.2">
      <c r="A8" s="15" t="s">
        <v>2</v>
      </c>
      <c r="B8" s="16"/>
      <c r="C8" s="17"/>
      <c r="D8" s="18">
        <v>0.12</v>
      </c>
      <c r="E8" s="7"/>
      <c r="H8" s="15" t="s">
        <v>18</v>
      </c>
      <c r="I8" s="7">
        <f ca="1">MIN(G:G)</f>
        <v>-3510.9050188702568</v>
      </c>
      <c r="K8" s="6">
        <v>3</v>
      </c>
      <c r="L8" s="18">
        <f t="shared" ca="1" si="0"/>
        <v>-1765.0993968169612</v>
      </c>
      <c r="M8" s="18">
        <f t="shared" ca="1" si="1"/>
        <v>-892.19658579031375</v>
      </c>
      <c r="N8" s="17">
        <f t="shared" ref="N8:N15" ca="1" si="2">COUNTIFS(G:G,"&gt;="&amp;L8,G:G,"&lt;="&amp;M8)</f>
        <v>17</v>
      </c>
      <c r="O8" s="27">
        <f t="shared" ref="O8:O15" ca="1" si="3">O7+N8</f>
        <v>22</v>
      </c>
    </row>
    <row r="9" spans="1:15" ht="33" thickBot="1" x14ac:dyDescent="0.25">
      <c r="A9" s="19" t="s">
        <v>15</v>
      </c>
      <c r="B9" s="16"/>
      <c r="C9" s="17"/>
      <c r="D9" s="18"/>
      <c r="E9" s="7"/>
      <c r="H9" s="32" t="s">
        <v>19</v>
      </c>
      <c r="I9" s="9">
        <f ca="1">MAX(G:G)</f>
        <v>5218.1230913962208</v>
      </c>
      <c r="K9" s="6">
        <v>4</v>
      </c>
      <c r="L9" s="18">
        <f t="shared" ca="1" si="0"/>
        <v>-892.19658579031329</v>
      </c>
      <c r="M9" s="18">
        <f t="shared" ca="1" si="1"/>
        <v>-19.293774763665624</v>
      </c>
      <c r="N9" s="17">
        <f t="shared" ca="1" si="2"/>
        <v>21</v>
      </c>
      <c r="O9" s="27">
        <f t="shared" ca="1" si="3"/>
        <v>43</v>
      </c>
    </row>
    <row r="10" spans="1:15" x14ac:dyDescent="0.2">
      <c r="A10" s="20">
        <v>0</v>
      </c>
      <c r="B10" s="16">
        <v>0.16</v>
      </c>
      <c r="C10" s="17"/>
      <c r="D10" s="18"/>
      <c r="E10" s="7"/>
      <c r="K10" s="6">
        <v>5</v>
      </c>
      <c r="L10" s="18">
        <f t="shared" ca="1" si="0"/>
        <v>-19.293774763665624</v>
      </c>
      <c r="M10" s="18">
        <f t="shared" ca="1" si="1"/>
        <v>853.60903626298204</v>
      </c>
      <c r="N10" s="17">
        <f t="shared" ca="1" si="2"/>
        <v>9</v>
      </c>
      <c r="O10" s="27">
        <f t="shared" ca="1" si="3"/>
        <v>52</v>
      </c>
    </row>
    <row r="11" spans="1:15" x14ac:dyDescent="0.2">
      <c r="A11" s="20">
        <f>A10+0.15</f>
        <v>0.15</v>
      </c>
      <c r="B11" s="16">
        <v>0.19</v>
      </c>
      <c r="C11" s="17"/>
      <c r="D11" s="18"/>
      <c r="E11" s="7"/>
      <c r="K11" s="6">
        <v>6</v>
      </c>
      <c r="L11" s="18">
        <f t="shared" ca="1" si="0"/>
        <v>853.60903626298204</v>
      </c>
      <c r="M11" s="18">
        <f t="shared" ca="1" si="1"/>
        <v>1726.5118472896293</v>
      </c>
      <c r="N11" s="17">
        <f t="shared" ca="1" si="2"/>
        <v>15</v>
      </c>
      <c r="O11" s="27">
        <f t="shared" ca="1" si="3"/>
        <v>67</v>
      </c>
    </row>
    <row r="12" spans="1:15" x14ac:dyDescent="0.2">
      <c r="A12" s="20">
        <f>A11+0.35</f>
        <v>0.5</v>
      </c>
      <c r="B12" s="16">
        <v>0.25</v>
      </c>
      <c r="C12" s="17"/>
      <c r="D12" s="18"/>
      <c r="E12" s="7"/>
      <c r="K12" s="6">
        <v>7</v>
      </c>
      <c r="L12" s="18">
        <f t="shared" ca="1" si="0"/>
        <v>1726.5118472896302</v>
      </c>
      <c r="M12" s="18">
        <f t="shared" ca="1" si="1"/>
        <v>2599.4146583162774</v>
      </c>
      <c r="N12" s="17">
        <f t="shared" ca="1" si="2"/>
        <v>13</v>
      </c>
      <c r="O12" s="27">
        <f t="shared" ca="1" si="3"/>
        <v>80</v>
      </c>
    </row>
    <row r="13" spans="1:15" ht="17" thickBot="1" x14ac:dyDescent="0.25">
      <c r="A13" s="21">
        <f>A12+0.35</f>
        <v>0.85</v>
      </c>
      <c r="B13" s="22">
        <v>0.28000000000000003</v>
      </c>
      <c r="C13" s="23"/>
      <c r="D13" s="24"/>
      <c r="E13" s="9"/>
      <c r="K13" s="6">
        <v>8</v>
      </c>
      <c r="L13" s="18">
        <f t="shared" ca="1" si="0"/>
        <v>2599.4146583162783</v>
      </c>
      <c r="M13" s="18">
        <f t="shared" ca="1" si="1"/>
        <v>3472.3174693429255</v>
      </c>
      <c r="N13" s="17">
        <f t="shared" ca="1" si="2"/>
        <v>9</v>
      </c>
      <c r="O13" s="27">
        <f t="shared" ca="1" si="3"/>
        <v>89</v>
      </c>
    </row>
    <row r="14" spans="1:15" x14ac:dyDescent="0.2">
      <c r="K14" s="6">
        <v>9</v>
      </c>
      <c r="L14" s="18">
        <f t="shared" ca="1" si="0"/>
        <v>3472.3174693429255</v>
      </c>
      <c r="M14" s="18">
        <f t="shared" ca="1" si="1"/>
        <v>4345.2202803695736</v>
      </c>
      <c r="N14" s="17">
        <f t="shared" ca="1" si="2"/>
        <v>6</v>
      </c>
      <c r="O14" s="27">
        <f t="shared" ca="1" si="3"/>
        <v>95</v>
      </c>
    </row>
    <row r="15" spans="1:15" ht="17" thickBot="1" x14ac:dyDescent="0.25">
      <c r="K15" s="8">
        <v>10</v>
      </c>
      <c r="L15" s="24">
        <f t="shared" ca="1" si="0"/>
        <v>4345.2202803695727</v>
      </c>
      <c r="M15" s="24">
        <f t="shared" ca="1" si="1"/>
        <v>5218.1230913962208</v>
      </c>
      <c r="N15" s="23">
        <f t="shared" ca="1" si="2"/>
        <v>5</v>
      </c>
      <c r="O15" s="28">
        <f t="shared" ca="1" si="3"/>
        <v>100</v>
      </c>
    </row>
    <row r="16" spans="1:15" ht="32" x14ac:dyDescent="0.2">
      <c r="A16" s="10" t="s">
        <v>7</v>
      </c>
      <c r="B16" s="11" t="str">
        <f>B3</f>
        <v>Market Proportion</v>
      </c>
      <c r="C16" s="12" t="str">
        <f t="shared" ref="C16:E16" si="4">C3</f>
        <v>Market Size</v>
      </c>
      <c r="D16" s="13" t="s">
        <v>16</v>
      </c>
      <c r="E16" s="25" t="str">
        <f t="shared" si="4"/>
        <v>Fixed Cost</v>
      </c>
      <c r="F16" s="25" t="s">
        <v>3</v>
      </c>
      <c r="G16" s="14" t="s">
        <v>14</v>
      </c>
      <c r="N16" s="3"/>
    </row>
    <row r="17" spans="1:7" x14ac:dyDescent="0.2">
      <c r="A17" s="6">
        <v>1</v>
      </c>
      <c r="B17" s="16">
        <f ca="1">VLOOKUP(RAND(),$A$10:$B$13,2)</f>
        <v>0.16</v>
      </c>
      <c r="C17" s="17">
        <f ca="1">_xlfn.NORM.INV(RAND(),$C$5,$C$6)</f>
        <v>106917.27087506071</v>
      </c>
      <c r="D17" s="18">
        <f ca="1">$D$7+RAND()*($D$8-$D$7)</f>
        <v>0.11410775245202082</v>
      </c>
      <c r="E17" s="18">
        <f ca="1">_xlfn.NORM.INV(RAND(),$E$5,$E$6)</f>
        <v>8155.6611357501633</v>
      </c>
      <c r="F17" s="18">
        <v>0.5</v>
      </c>
      <c r="G17" s="7">
        <f ca="1">(C17*B17)*(F17-D17)-E17</f>
        <v>-1554.2937822024396</v>
      </c>
    </row>
    <row r="18" spans="1:7" x14ac:dyDescent="0.2">
      <c r="A18" s="6">
        <v>2</v>
      </c>
      <c r="B18" s="16">
        <f t="shared" ref="B18:B81" ca="1" si="5">VLOOKUP(RAND(),$A$10:$B$13,2)</f>
        <v>0.28000000000000003</v>
      </c>
      <c r="C18" s="17">
        <f t="shared" ref="C18:C81" ca="1" si="6">_xlfn.NORM.INV(RAND(),$C$5,$C$6)</f>
        <v>112528.64774272982</v>
      </c>
      <c r="D18" s="18">
        <f t="shared" ref="D18:D81" ca="1" si="7">$D$7+RAND()*($D$8-$D$7)</f>
        <v>9.8552314594242268E-2</v>
      </c>
      <c r="E18" s="18">
        <f t="shared" ref="E18:E81" ca="1" si="8">_xlfn.NORM.INV(RAND(),$E$5,$E$6)</f>
        <v>7430.6991584882235</v>
      </c>
      <c r="F18" s="18">
        <v>0.5</v>
      </c>
      <c r="G18" s="7">
        <f t="shared" ref="G18:G24" ca="1" si="9">(C18*B18)*(F18-D18)-E18</f>
        <v>5218.1230913962208</v>
      </c>
    </row>
    <row r="19" spans="1:7" x14ac:dyDescent="0.2">
      <c r="A19" s="6">
        <v>3</v>
      </c>
      <c r="B19" s="16">
        <f t="shared" ca="1" si="5"/>
        <v>0.28000000000000003</v>
      </c>
      <c r="C19" s="17">
        <f t="shared" ca="1" si="6"/>
        <v>105236.2725563197</v>
      </c>
      <c r="D19" s="18">
        <f t="shared" ca="1" si="7"/>
        <v>9.2485553675256446E-2</v>
      </c>
      <c r="E19" s="18">
        <f t="shared" ca="1" si="8"/>
        <v>7393.0748426313539</v>
      </c>
      <c r="F19" s="18">
        <v>0.5</v>
      </c>
      <c r="G19" s="7">
        <f t="shared" ca="1" si="9"/>
        <v>4614.8095337078075</v>
      </c>
    </row>
    <row r="20" spans="1:7" x14ac:dyDescent="0.2">
      <c r="A20" s="6">
        <v>4</v>
      </c>
      <c r="B20" s="16">
        <f t="shared" ca="1" si="5"/>
        <v>0.28000000000000003</v>
      </c>
      <c r="C20" s="17">
        <f t="shared" ca="1" si="6"/>
        <v>97163.441842100845</v>
      </c>
      <c r="D20" s="18">
        <f t="shared" ca="1" si="7"/>
        <v>8.4953976773375864E-2</v>
      </c>
      <c r="E20" s="18">
        <f t="shared" ca="1" si="8"/>
        <v>7863.7975510134056</v>
      </c>
      <c r="F20" s="18">
        <v>0.5</v>
      </c>
      <c r="G20" s="7">
        <f t="shared" ca="1" si="9"/>
        <v>3427.8464880676875</v>
      </c>
    </row>
    <row r="21" spans="1:7" x14ac:dyDescent="0.2">
      <c r="A21" s="6">
        <v>5</v>
      </c>
      <c r="B21" s="16">
        <f t="shared" ca="1" si="5"/>
        <v>0.19</v>
      </c>
      <c r="C21" s="17">
        <f t="shared" ca="1" si="6"/>
        <v>89280.422206176401</v>
      </c>
      <c r="D21" s="18">
        <f t="shared" ca="1" si="7"/>
        <v>8.9872820126384589E-2</v>
      </c>
      <c r="E21" s="18">
        <f t="shared" ca="1" si="8"/>
        <v>7561.9903147406203</v>
      </c>
      <c r="F21" s="18">
        <v>0.5</v>
      </c>
      <c r="G21" s="7">
        <f t="shared" ca="1" si="9"/>
        <v>-604.88803704510065</v>
      </c>
    </row>
    <row r="22" spans="1:7" x14ac:dyDescent="0.2">
      <c r="A22" s="6">
        <v>6</v>
      </c>
      <c r="B22" s="16">
        <f t="shared" ca="1" si="5"/>
        <v>0.25</v>
      </c>
      <c r="C22" s="17">
        <f t="shared" ca="1" si="6"/>
        <v>90304.155777328764</v>
      </c>
      <c r="D22" s="18">
        <f t="shared" ca="1" si="7"/>
        <v>8.3149903203832434E-2</v>
      </c>
      <c r="E22" s="18">
        <f t="shared" ca="1" si="8"/>
        <v>7459.2344758572754</v>
      </c>
      <c r="F22" s="18">
        <v>0.5</v>
      </c>
      <c r="G22" s="7">
        <f t="shared" ca="1" si="9"/>
        <v>1951.589543361647</v>
      </c>
    </row>
    <row r="23" spans="1:7" x14ac:dyDescent="0.2">
      <c r="A23" s="6">
        <v>7</v>
      </c>
      <c r="B23" s="16">
        <f t="shared" ca="1" si="5"/>
        <v>0.28000000000000003</v>
      </c>
      <c r="C23" s="17">
        <f t="shared" ca="1" si="6"/>
        <v>108156.62072124159</v>
      </c>
      <c r="D23" s="18">
        <f t="shared" ca="1" si="7"/>
        <v>0.10935904589947629</v>
      </c>
      <c r="E23" s="18">
        <f t="shared" ca="1" si="8"/>
        <v>8332.8544903694128</v>
      </c>
      <c r="F23" s="18">
        <v>0.5</v>
      </c>
      <c r="G23" s="7">
        <f t="shared" ca="1" si="9"/>
        <v>3497.259052664187</v>
      </c>
    </row>
    <row r="24" spans="1:7" x14ac:dyDescent="0.2">
      <c r="A24" s="6">
        <v>8</v>
      </c>
      <c r="B24" s="16">
        <f t="shared" ca="1" si="5"/>
        <v>0.25</v>
      </c>
      <c r="C24" s="17">
        <f t="shared" ca="1" si="6"/>
        <v>115937.38450277076</v>
      </c>
      <c r="D24" s="18">
        <f t="shared" ca="1" si="7"/>
        <v>9.3497742979608778E-2</v>
      </c>
      <c r="E24" s="18">
        <f t="shared" ca="1" si="8"/>
        <v>7537.7403395310484</v>
      </c>
      <c r="F24" s="18">
        <v>0.5</v>
      </c>
      <c r="G24" s="7">
        <f t="shared" ca="1" si="9"/>
        <v>4244.4617788232608</v>
      </c>
    </row>
    <row r="25" spans="1:7" x14ac:dyDescent="0.2">
      <c r="A25" s="6">
        <v>9</v>
      </c>
      <c r="B25" s="16">
        <f t="shared" ca="1" si="5"/>
        <v>0.19</v>
      </c>
      <c r="C25" s="17">
        <f t="shared" ca="1" si="6"/>
        <v>103236.61858491912</v>
      </c>
      <c r="D25" s="18">
        <f t="shared" ca="1" si="7"/>
        <v>8.1305565418910208E-2</v>
      </c>
      <c r="E25" s="18">
        <f t="shared" ca="1" si="8"/>
        <v>8161.1053078476898</v>
      </c>
      <c r="F25" s="18">
        <v>0.5</v>
      </c>
      <c r="G25" s="7">
        <f t="shared" ref="G25:G88" ca="1" si="10">(C25*B25)*(F25-D25)-E25</f>
        <v>51.568244982815486</v>
      </c>
    </row>
    <row r="26" spans="1:7" x14ac:dyDescent="0.2">
      <c r="A26" s="6">
        <v>10</v>
      </c>
      <c r="B26" s="16">
        <f t="shared" ca="1" si="5"/>
        <v>0.16</v>
      </c>
      <c r="C26" s="17">
        <f t="shared" ca="1" si="6"/>
        <v>91564.815375681836</v>
      </c>
      <c r="D26" s="18">
        <f t="shared" ca="1" si="7"/>
        <v>9.7143999864329589E-2</v>
      </c>
      <c r="E26" s="18">
        <f t="shared" ca="1" si="8"/>
        <v>7763.5685136553348</v>
      </c>
      <c r="F26" s="18">
        <v>0.5</v>
      </c>
      <c r="G26" s="7">
        <f t="shared" ca="1" si="10"/>
        <v>-1861.5788695900037</v>
      </c>
    </row>
    <row r="27" spans="1:7" x14ac:dyDescent="0.2">
      <c r="A27" s="6">
        <v>11</v>
      </c>
      <c r="B27" s="16">
        <f t="shared" ca="1" si="5"/>
        <v>0.19</v>
      </c>
      <c r="C27" s="17">
        <f t="shared" ca="1" si="6"/>
        <v>97334.830002677976</v>
      </c>
      <c r="D27" s="18">
        <f t="shared" ca="1" si="7"/>
        <v>9.3286278405531747E-2</v>
      </c>
      <c r="E27" s="18">
        <f t="shared" ca="1" si="8"/>
        <v>8234.3335610108061</v>
      </c>
      <c r="F27" s="18">
        <v>0.5</v>
      </c>
      <c r="G27" s="7">
        <f t="shared" ca="1" si="10"/>
        <v>-712.72548029153404</v>
      </c>
    </row>
    <row r="28" spans="1:7" x14ac:dyDescent="0.2">
      <c r="A28" s="6">
        <v>12</v>
      </c>
      <c r="B28" s="16">
        <f t="shared" ca="1" si="5"/>
        <v>0.19</v>
      </c>
      <c r="C28" s="17">
        <f t="shared" ca="1" si="6"/>
        <v>99438.475649076718</v>
      </c>
      <c r="D28" s="18">
        <f t="shared" ca="1" si="7"/>
        <v>0.11518008358470905</v>
      </c>
      <c r="E28" s="18">
        <f t="shared" ca="1" si="8"/>
        <v>7823.4176251853405</v>
      </c>
      <c r="F28" s="18">
        <v>0.5</v>
      </c>
      <c r="G28" s="7">
        <f t="shared" ca="1" si="10"/>
        <v>-552.89550651442732</v>
      </c>
    </row>
    <row r="29" spans="1:7" x14ac:dyDescent="0.2">
      <c r="A29" s="6">
        <v>13</v>
      </c>
      <c r="B29" s="16">
        <f t="shared" ca="1" si="5"/>
        <v>0.19</v>
      </c>
      <c r="C29" s="17">
        <f t="shared" ca="1" si="6"/>
        <v>90379.949022227578</v>
      </c>
      <c r="D29" s="18">
        <f t="shared" ca="1" si="7"/>
        <v>9.0155216587781875E-2</v>
      </c>
      <c r="E29" s="18">
        <f t="shared" ca="1" si="8"/>
        <v>8787.8555564156595</v>
      </c>
      <c r="F29" s="18">
        <v>0.5</v>
      </c>
      <c r="G29" s="7">
        <f t="shared" ca="1" si="10"/>
        <v>-1749.9229363694458</v>
      </c>
    </row>
    <row r="30" spans="1:7" x14ac:dyDescent="0.2">
      <c r="A30" s="6">
        <v>14</v>
      </c>
      <c r="B30" s="16">
        <f t="shared" ca="1" si="5"/>
        <v>0.28000000000000003</v>
      </c>
      <c r="C30" s="17">
        <f t="shared" ca="1" si="6"/>
        <v>92075.856891315358</v>
      </c>
      <c r="D30" s="18">
        <f t="shared" ca="1" si="7"/>
        <v>9.939888158829327E-2</v>
      </c>
      <c r="E30" s="18">
        <f t="shared" ca="1" si="8"/>
        <v>7311.0150520093111</v>
      </c>
      <c r="F30" s="18">
        <v>0.5</v>
      </c>
      <c r="G30" s="7">
        <f t="shared" ca="1" si="10"/>
        <v>3016.9784978163034</v>
      </c>
    </row>
    <row r="31" spans="1:7" x14ac:dyDescent="0.2">
      <c r="A31" s="6">
        <v>15</v>
      </c>
      <c r="B31" s="16">
        <f t="shared" ca="1" si="5"/>
        <v>0.19</v>
      </c>
      <c r="C31" s="17">
        <f t="shared" ca="1" si="6"/>
        <v>103739.60330575466</v>
      </c>
      <c r="D31" s="18">
        <f t="shared" ca="1" si="7"/>
        <v>0.11837196099703173</v>
      </c>
      <c r="E31" s="18">
        <f t="shared" ca="1" si="8"/>
        <v>8122.2575237182264</v>
      </c>
      <c r="F31" s="18">
        <v>0.5</v>
      </c>
      <c r="G31" s="7">
        <f t="shared" ca="1" si="10"/>
        <v>-600.16866217923689</v>
      </c>
    </row>
    <row r="32" spans="1:7" x14ac:dyDescent="0.2">
      <c r="A32" s="6">
        <v>16</v>
      </c>
      <c r="B32" s="16">
        <f t="shared" ca="1" si="5"/>
        <v>0.16</v>
      </c>
      <c r="C32" s="17">
        <f t="shared" ca="1" si="6"/>
        <v>97725.615813856057</v>
      </c>
      <c r="D32" s="18">
        <f t="shared" ca="1" si="7"/>
        <v>0.11038095175698044</v>
      </c>
      <c r="E32" s="18">
        <f t="shared" ca="1" si="8"/>
        <v>7721.4830707603551</v>
      </c>
      <c r="F32" s="18">
        <v>0.5</v>
      </c>
      <c r="G32" s="7">
        <f t="shared" ca="1" si="10"/>
        <v>-1629.3612431831416</v>
      </c>
    </row>
    <row r="33" spans="1:7" x14ac:dyDescent="0.2">
      <c r="A33" s="6">
        <v>17</v>
      </c>
      <c r="B33" s="16">
        <f t="shared" ca="1" si="5"/>
        <v>0.25</v>
      </c>
      <c r="C33" s="17">
        <f t="shared" ca="1" si="6"/>
        <v>92793.251327518097</v>
      </c>
      <c r="D33" s="18">
        <f t="shared" ca="1" si="7"/>
        <v>9.8047731954062509E-2</v>
      </c>
      <c r="E33" s="18">
        <f t="shared" ca="1" si="8"/>
        <v>7695.4055628712285</v>
      </c>
      <c r="F33" s="18">
        <v>0.5</v>
      </c>
      <c r="G33" s="7">
        <f t="shared" ca="1" si="10"/>
        <v>1629.2088947419215</v>
      </c>
    </row>
    <row r="34" spans="1:7" x14ac:dyDescent="0.2">
      <c r="A34" s="6">
        <v>18</v>
      </c>
      <c r="B34" s="16">
        <f t="shared" ca="1" si="5"/>
        <v>0.16</v>
      </c>
      <c r="C34" s="17">
        <f t="shared" ca="1" si="6"/>
        <v>102259.40489606501</v>
      </c>
      <c r="D34" s="18">
        <f t="shared" ca="1" si="7"/>
        <v>0.1046683210188035</v>
      </c>
      <c r="E34" s="18">
        <f t="shared" ca="1" si="8"/>
        <v>7590.4761931221792</v>
      </c>
      <c r="F34" s="18">
        <v>0.5</v>
      </c>
      <c r="G34" s="7">
        <f t="shared" ca="1" si="10"/>
        <v>-1122.2550364534809</v>
      </c>
    </row>
    <row r="35" spans="1:7" x14ac:dyDescent="0.2">
      <c r="A35" s="6">
        <v>19</v>
      </c>
      <c r="B35" s="16">
        <f t="shared" ca="1" si="5"/>
        <v>0.25</v>
      </c>
      <c r="C35" s="17">
        <f t="shared" ca="1" si="6"/>
        <v>93329.499962147966</v>
      </c>
      <c r="D35" s="18">
        <f t="shared" ca="1" si="7"/>
        <v>8.5126368097252769E-2</v>
      </c>
      <c r="E35" s="18">
        <f t="shared" ca="1" si="8"/>
        <v>8069.0024179374705</v>
      </c>
      <c r="F35" s="18">
        <v>0.5</v>
      </c>
      <c r="G35" s="7">
        <f t="shared" ca="1" si="10"/>
        <v>1610.9847353034384</v>
      </c>
    </row>
    <row r="36" spans="1:7" x14ac:dyDescent="0.2">
      <c r="A36" s="6">
        <v>20</v>
      </c>
      <c r="B36" s="16">
        <f t="shared" ca="1" si="5"/>
        <v>0.19</v>
      </c>
      <c r="C36" s="17">
        <f t="shared" ca="1" si="6"/>
        <v>105171.16037159579</v>
      </c>
      <c r="D36" s="18">
        <f t="shared" ca="1" si="7"/>
        <v>0.10790687346449915</v>
      </c>
      <c r="E36" s="18">
        <f t="shared" ca="1" si="8"/>
        <v>8212.8961512299065</v>
      </c>
      <c r="F36" s="18">
        <v>0.5</v>
      </c>
      <c r="G36" s="7">
        <f t="shared" ca="1" si="10"/>
        <v>-377.88722385144865</v>
      </c>
    </row>
    <row r="37" spans="1:7" x14ac:dyDescent="0.2">
      <c r="A37" s="6">
        <v>21</v>
      </c>
      <c r="B37" s="16">
        <f t="shared" ca="1" si="5"/>
        <v>0.19</v>
      </c>
      <c r="C37" s="17">
        <f t="shared" ca="1" si="6"/>
        <v>89304.718702144964</v>
      </c>
      <c r="D37" s="18">
        <f t="shared" ca="1" si="7"/>
        <v>9.4270692543542547E-2</v>
      </c>
      <c r="E37" s="18">
        <f t="shared" ca="1" si="8"/>
        <v>8604.4128267463948</v>
      </c>
      <c r="F37" s="18">
        <v>0.5</v>
      </c>
      <c r="G37" s="7">
        <f t="shared" ca="1" si="10"/>
        <v>-1720.0399091395411</v>
      </c>
    </row>
    <row r="38" spans="1:7" x14ac:dyDescent="0.2">
      <c r="A38" s="6">
        <v>22</v>
      </c>
      <c r="B38" s="16">
        <f t="shared" ca="1" si="5"/>
        <v>0.25</v>
      </c>
      <c r="C38" s="17">
        <f t="shared" ca="1" si="6"/>
        <v>90853.858424343081</v>
      </c>
      <c r="D38" s="18">
        <f t="shared" ca="1" si="7"/>
        <v>8.1625804238500327E-2</v>
      </c>
      <c r="E38" s="18">
        <f t="shared" ca="1" si="8"/>
        <v>7837.4652002748016</v>
      </c>
      <c r="F38" s="18">
        <v>0.5</v>
      </c>
      <c r="G38" s="7">
        <f t="shared" ca="1" si="10"/>
        <v>1665.2622872536203</v>
      </c>
    </row>
    <row r="39" spans="1:7" x14ac:dyDescent="0.2">
      <c r="A39" s="6">
        <v>23</v>
      </c>
      <c r="B39" s="16">
        <f t="shared" ca="1" si="5"/>
        <v>0.16</v>
      </c>
      <c r="C39" s="17">
        <f t="shared" ca="1" si="6"/>
        <v>108644.57172058042</v>
      </c>
      <c r="D39" s="18">
        <f t="shared" ca="1" si="7"/>
        <v>0.11926917842678111</v>
      </c>
      <c r="E39" s="18">
        <f t="shared" ca="1" si="8"/>
        <v>8601.2199682077535</v>
      </c>
      <c r="F39" s="18">
        <v>0.5</v>
      </c>
      <c r="G39" s="7">
        <f t="shared" ca="1" si="10"/>
        <v>-1982.9260401042193</v>
      </c>
    </row>
    <row r="40" spans="1:7" x14ac:dyDescent="0.2">
      <c r="A40" s="6">
        <v>24</v>
      </c>
      <c r="B40" s="16">
        <f t="shared" ca="1" si="5"/>
        <v>0.16</v>
      </c>
      <c r="C40" s="17">
        <f t="shared" ca="1" si="6"/>
        <v>104071.64659210115</v>
      </c>
      <c r="D40" s="18">
        <f t="shared" ca="1" si="7"/>
        <v>0.10162653606972083</v>
      </c>
      <c r="E40" s="18">
        <f t="shared" ca="1" si="8"/>
        <v>7912.204340594426</v>
      </c>
      <c r="F40" s="18">
        <v>0.5</v>
      </c>
      <c r="G40" s="7">
        <f t="shared" ca="1" si="10"/>
        <v>-1278.7031646227188</v>
      </c>
    </row>
    <row r="41" spans="1:7" x14ac:dyDescent="0.2">
      <c r="A41" s="6">
        <v>25</v>
      </c>
      <c r="B41" s="16">
        <f t="shared" ca="1" si="5"/>
        <v>0.19</v>
      </c>
      <c r="C41" s="17">
        <f t="shared" ca="1" si="6"/>
        <v>114691.13781589302</v>
      </c>
      <c r="D41" s="18">
        <f t="shared" ca="1" si="7"/>
        <v>8.5834401087942006E-2</v>
      </c>
      <c r="E41" s="18">
        <f t="shared" ca="1" si="8"/>
        <v>8248.4434867135624</v>
      </c>
      <c r="F41" s="18">
        <v>0.5</v>
      </c>
      <c r="G41" s="7">
        <f t="shared" ca="1" si="10"/>
        <v>776.77003213713397</v>
      </c>
    </row>
    <row r="42" spans="1:7" x14ac:dyDescent="0.2">
      <c r="A42" s="6">
        <v>26</v>
      </c>
      <c r="B42" s="16">
        <f t="shared" ca="1" si="5"/>
        <v>0.25</v>
      </c>
      <c r="C42" s="17">
        <f t="shared" ca="1" si="6"/>
        <v>115870.55022610999</v>
      </c>
      <c r="D42" s="18">
        <f t="shared" ca="1" si="7"/>
        <v>8.1490035963662083E-2</v>
      </c>
      <c r="E42" s="18">
        <f t="shared" ca="1" si="8"/>
        <v>7727.6515459557259</v>
      </c>
      <c r="F42" s="18">
        <v>0.5</v>
      </c>
      <c r="G42" s="7">
        <f t="shared" ca="1" si="10"/>
        <v>4395.5934060442678</v>
      </c>
    </row>
    <row r="43" spans="1:7" x14ac:dyDescent="0.2">
      <c r="A43" s="6">
        <v>27</v>
      </c>
      <c r="B43" s="16">
        <f t="shared" ca="1" si="5"/>
        <v>0.19</v>
      </c>
      <c r="C43" s="17">
        <f t="shared" ca="1" si="6"/>
        <v>110900.07197843483</v>
      </c>
      <c r="D43" s="18">
        <f t="shared" ca="1" si="7"/>
        <v>9.3337621694601094E-2</v>
      </c>
      <c r="E43" s="18">
        <f t="shared" ca="1" si="8"/>
        <v>8288.4144631088984</v>
      </c>
      <c r="F43" s="18">
        <v>0.5</v>
      </c>
      <c r="G43" s="7">
        <f t="shared" ca="1" si="10"/>
        <v>280.37407163924581</v>
      </c>
    </row>
    <row r="44" spans="1:7" x14ac:dyDescent="0.2">
      <c r="A44" s="6">
        <v>28</v>
      </c>
      <c r="B44" s="16">
        <f t="shared" ca="1" si="5"/>
        <v>0.28000000000000003</v>
      </c>
      <c r="C44" s="17">
        <f t="shared" ca="1" si="6"/>
        <v>87608.259203124529</v>
      </c>
      <c r="D44" s="18">
        <f t="shared" ca="1" si="7"/>
        <v>0.11934811089988798</v>
      </c>
      <c r="E44" s="18">
        <f t="shared" ca="1" si="8"/>
        <v>8026.1300139872246</v>
      </c>
      <c r="F44" s="18">
        <v>0.5</v>
      </c>
      <c r="G44" s="7">
        <f t="shared" ca="1" si="10"/>
        <v>1311.3798086164325</v>
      </c>
    </row>
    <row r="45" spans="1:7" x14ac:dyDescent="0.2">
      <c r="A45" s="6">
        <v>29</v>
      </c>
      <c r="B45" s="16">
        <f t="shared" ca="1" si="5"/>
        <v>0.25</v>
      </c>
      <c r="C45" s="17">
        <f t="shared" ca="1" si="6"/>
        <v>102424.1178386324</v>
      </c>
      <c r="D45" s="18">
        <f t="shared" ca="1" si="7"/>
        <v>8.0704535297599245E-2</v>
      </c>
      <c r="E45" s="18">
        <f t="shared" ca="1" si="8"/>
        <v>8578.6468472570505</v>
      </c>
      <c r="F45" s="18">
        <v>0.5</v>
      </c>
      <c r="G45" s="7">
        <f t="shared" ca="1" si="10"/>
        <v>2157.8451742136567</v>
      </c>
    </row>
    <row r="46" spans="1:7" x14ac:dyDescent="0.2">
      <c r="A46" s="6">
        <v>30</v>
      </c>
      <c r="B46" s="16">
        <f t="shared" ca="1" si="5"/>
        <v>0.28000000000000003</v>
      </c>
      <c r="C46" s="17">
        <f t="shared" ca="1" si="6"/>
        <v>100656.88756587915</v>
      </c>
      <c r="D46" s="18">
        <f t="shared" ca="1" si="7"/>
        <v>8.0024011005473558E-2</v>
      </c>
      <c r="E46" s="18">
        <f t="shared" ca="1" si="8"/>
        <v>8353.1567597212361</v>
      </c>
      <c r="F46" s="18">
        <v>0.5</v>
      </c>
      <c r="G46" s="7">
        <f t="shared" ca="1" si="10"/>
        <v>3483.4164935642311</v>
      </c>
    </row>
    <row r="47" spans="1:7" x14ac:dyDescent="0.2">
      <c r="A47" s="6">
        <v>31</v>
      </c>
      <c r="B47" s="16">
        <f t="shared" ca="1" si="5"/>
        <v>0.19</v>
      </c>
      <c r="C47" s="17">
        <f t="shared" ca="1" si="6"/>
        <v>93703.703861331393</v>
      </c>
      <c r="D47" s="18">
        <f t="shared" ca="1" si="7"/>
        <v>9.2786538478918199E-2</v>
      </c>
      <c r="E47" s="18">
        <f t="shared" ca="1" si="8"/>
        <v>8167.6406439582279</v>
      </c>
      <c r="F47" s="18">
        <v>0.5</v>
      </c>
      <c r="G47" s="7">
        <f t="shared" ca="1" si="10"/>
        <v>-917.73281868159575</v>
      </c>
    </row>
    <row r="48" spans="1:7" x14ac:dyDescent="0.2">
      <c r="A48" s="6">
        <v>32</v>
      </c>
      <c r="B48" s="16">
        <f t="shared" ca="1" si="5"/>
        <v>0.25</v>
      </c>
      <c r="C48" s="17">
        <f t="shared" ca="1" si="6"/>
        <v>102442.65161917126</v>
      </c>
      <c r="D48" s="18">
        <f t="shared" ca="1" si="7"/>
        <v>0.10513069331435064</v>
      </c>
      <c r="E48" s="18">
        <f t="shared" ca="1" si="8"/>
        <v>8311.7529818226139</v>
      </c>
      <c r="F48" s="18">
        <v>0.5</v>
      </c>
      <c r="G48" s="7">
        <f t="shared" ca="1" si="10"/>
        <v>1801.1117231528024</v>
      </c>
    </row>
    <row r="49" spans="1:7" x14ac:dyDescent="0.2">
      <c r="A49" s="6">
        <v>33</v>
      </c>
      <c r="B49" s="16">
        <f t="shared" ca="1" si="5"/>
        <v>0.16</v>
      </c>
      <c r="C49" s="17">
        <f t="shared" ca="1" si="6"/>
        <v>108870.55399431924</v>
      </c>
      <c r="D49" s="18">
        <f t="shared" ca="1" si="7"/>
        <v>9.382491575074578E-2</v>
      </c>
      <c r="E49" s="18">
        <f t="shared" ca="1" si="8"/>
        <v>7261.967290006095</v>
      </c>
      <c r="F49" s="18">
        <v>0.5</v>
      </c>
      <c r="G49" s="7">
        <f t="shared" ca="1" si="10"/>
        <v>-186.68625946119937</v>
      </c>
    </row>
    <row r="50" spans="1:7" x14ac:dyDescent="0.2">
      <c r="A50" s="6">
        <v>34</v>
      </c>
      <c r="B50" s="16">
        <f t="shared" ca="1" si="5"/>
        <v>0.19</v>
      </c>
      <c r="C50" s="17">
        <f t="shared" ca="1" si="6"/>
        <v>93869.033836415852</v>
      </c>
      <c r="D50" s="18">
        <f t="shared" ca="1" si="7"/>
        <v>8.2220226105202202E-2</v>
      </c>
      <c r="E50" s="18">
        <f t="shared" ca="1" si="8"/>
        <v>8659.7219806952126</v>
      </c>
      <c r="F50" s="18">
        <v>0.5</v>
      </c>
      <c r="G50" s="7">
        <f t="shared" ca="1" si="10"/>
        <v>-1208.5710716340336</v>
      </c>
    </row>
    <row r="51" spans="1:7" x14ac:dyDescent="0.2">
      <c r="A51" s="6">
        <v>35</v>
      </c>
      <c r="B51" s="16">
        <f t="shared" ca="1" si="5"/>
        <v>0.16</v>
      </c>
      <c r="C51" s="17">
        <f t="shared" ca="1" si="6"/>
        <v>91242.849402099324</v>
      </c>
      <c r="D51" s="18">
        <f t="shared" ca="1" si="7"/>
        <v>9.3211294183203799E-2</v>
      </c>
      <c r="E51" s="18">
        <f t="shared" ca="1" si="8"/>
        <v>8438.454698812182</v>
      </c>
      <c r="F51" s="18">
        <v>0.5</v>
      </c>
      <c r="G51" s="7">
        <f t="shared" ca="1" si="10"/>
        <v>-2499.8049990814898</v>
      </c>
    </row>
    <row r="52" spans="1:7" x14ac:dyDescent="0.2">
      <c r="A52" s="6">
        <v>36</v>
      </c>
      <c r="B52" s="16">
        <f t="shared" ca="1" si="5"/>
        <v>0.19</v>
      </c>
      <c r="C52" s="17">
        <f t="shared" ca="1" si="6"/>
        <v>97932.909070341382</v>
      </c>
      <c r="D52" s="18">
        <f t="shared" ca="1" si="7"/>
        <v>0.10330090110013339</v>
      </c>
      <c r="E52" s="18">
        <f t="shared" ca="1" si="8"/>
        <v>8266.8758984617889</v>
      </c>
      <c r="F52" s="18">
        <v>0.5</v>
      </c>
      <c r="G52" s="7">
        <f t="shared" ca="1" si="10"/>
        <v>-885.39551010085961</v>
      </c>
    </row>
    <row r="53" spans="1:7" x14ac:dyDescent="0.2">
      <c r="A53" s="6">
        <v>37</v>
      </c>
      <c r="B53" s="16">
        <f t="shared" ca="1" si="5"/>
        <v>0.19</v>
      </c>
      <c r="C53" s="17">
        <f t="shared" ca="1" si="6"/>
        <v>101344.04599751139</v>
      </c>
      <c r="D53" s="18">
        <f t="shared" ca="1" si="7"/>
        <v>9.9549431327163179E-2</v>
      </c>
      <c r="E53" s="18">
        <f t="shared" ca="1" si="8"/>
        <v>8559.0125232833325</v>
      </c>
      <c r="F53" s="18">
        <v>0.5</v>
      </c>
      <c r="G53" s="7">
        <f t="shared" ca="1" si="10"/>
        <v>-848.18916153451391</v>
      </c>
    </row>
    <row r="54" spans="1:7" x14ac:dyDescent="0.2">
      <c r="A54" s="6">
        <v>38</v>
      </c>
      <c r="B54" s="16">
        <f t="shared" ca="1" si="5"/>
        <v>0.19</v>
      </c>
      <c r="C54" s="17">
        <f t="shared" ca="1" si="6"/>
        <v>101470.98848143021</v>
      </c>
      <c r="D54" s="18">
        <f t="shared" ca="1" si="7"/>
        <v>0.10260046006570325</v>
      </c>
      <c r="E54" s="18">
        <f t="shared" ca="1" si="8"/>
        <v>8000.7954739401048</v>
      </c>
      <c r="F54" s="18">
        <v>0.5</v>
      </c>
      <c r="G54" s="7">
        <f t="shared" ca="1" si="10"/>
        <v>-339.1358874923535</v>
      </c>
    </row>
    <row r="55" spans="1:7" x14ac:dyDescent="0.2">
      <c r="A55" s="6">
        <v>39</v>
      </c>
      <c r="B55" s="16">
        <f t="shared" ca="1" si="5"/>
        <v>0.25</v>
      </c>
      <c r="C55" s="17">
        <f t="shared" ca="1" si="6"/>
        <v>90087.373265160626</v>
      </c>
      <c r="D55" s="18">
        <f t="shared" ca="1" si="7"/>
        <v>8.4527326741725861E-2</v>
      </c>
      <c r="E55" s="18">
        <f t="shared" ca="1" si="8"/>
        <v>7310.6025643783605</v>
      </c>
      <c r="F55" s="18">
        <v>0.5</v>
      </c>
      <c r="G55" s="7">
        <f t="shared" ca="1" si="10"/>
        <v>2046.6078849447049</v>
      </c>
    </row>
    <row r="56" spans="1:7" x14ac:dyDescent="0.2">
      <c r="A56" s="6">
        <v>40</v>
      </c>
      <c r="B56" s="16">
        <f t="shared" ca="1" si="5"/>
        <v>0.19</v>
      </c>
      <c r="C56" s="17">
        <f t="shared" ca="1" si="6"/>
        <v>119912.98560265615</v>
      </c>
      <c r="D56" s="18">
        <f t="shared" ca="1" si="7"/>
        <v>0.10180289580266817</v>
      </c>
      <c r="E56" s="18">
        <f t="shared" ca="1" si="8"/>
        <v>8176.50208463943</v>
      </c>
      <c r="F56" s="18">
        <v>0.5</v>
      </c>
      <c r="G56" s="7">
        <f t="shared" ca="1" si="10"/>
        <v>895.80860366103389</v>
      </c>
    </row>
    <row r="57" spans="1:7" x14ac:dyDescent="0.2">
      <c r="A57" s="6">
        <v>41</v>
      </c>
      <c r="B57" s="16">
        <f t="shared" ca="1" si="5"/>
        <v>0.19</v>
      </c>
      <c r="C57" s="17">
        <f t="shared" ca="1" si="6"/>
        <v>92893.561913251222</v>
      </c>
      <c r="D57" s="18">
        <f t="shared" ca="1" si="7"/>
        <v>9.9631062572102233E-2</v>
      </c>
      <c r="E57" s="18">
        <f t="shared" ca="1" si="8"/>
        <v>7972.8560949237117</v>
      </c>
      <c r="F57" s="18">
        <v>0.5</v>
      </c>
      <c r="G57" s="7">
        <f t="shared" ca="1" si="10"/>
        <v>-906.43372627451663</v>
      </c>
    </row>
    <row r="58" spans="1:7" x14ac:dyDescent="0.2">
      <c r="A58" s="6">
        <v>42</v>
      </c>
      <c r="B58" s="16">
        <f t="shared" ca="1" si="5"/>
        <v>0.19</v>
      </c>
      <c r="C58" s="17">
        <f t="shared" ca="1" si="6"/>
        <v>97724.116216015012</v>
      </c>
      <c r="D58" s="18">
        <f t="shared" ca="1" si="7"/>
        <v>0.11563512696455699</v>
      </c>
      <c r="E58" s="18">
        <f t="shared" ca="1" si="8"/>
        <v>8197.8600698935516</v>
      </c>
      <c r="F58" s="18">
        <v>0.5</v>
      </c>
      <c r="G58" s="7">
        <f t="shared" ca="1" si="10"/>
        <v>-1061.1337407383498</v>
      </c>
    </row>
    <row r="59" spans="1:7" x14ac:dyDescent="0.2">
      <c r="A59" s="6">
        <v>43</v>
      </c>
      <c r="B59" s="16">
        <f t="shared" ca="1" si="5"/>
        <v>0.16</v>
      </c>
      <c r="C59" s="17">
        <f t="shared" ca="1" si="6"/>
        <v>91157.893487892943</v>
      </c>
      <c r="D59" s="18">
        <f t="shared" ca="1" si="7"/>
        <v>0.11540717936777778</v>
      </c>
      <c r="E59" s="18">
        <f t="shared" ca="1" si="8"/>
        <v>7944.240569092598</v>
      </c>
      <c r="F59" s="18">
        <v>0.5</v>
      </c>
      <c r="G59" s="7">
        <f t="shared" ca="1" si="10"/>
        <v>-2334.853148388529</v>
      </c>
    </row>
    <row r="60" spans="1:7" x14ac:dyDescent="0.2">
      <c r="A60" s="6">
        <v>44</v>
      </c>
      <c r="B60" s="16">
        <f t="shared" ca="1" si="5"/>
        <v>0.25</v>
      </c>
      <c r="C60" s="17">
        <f t="shared" ca="1" si="6"/>
        <v>112797.88329280834</v>
      </c>
      <c r="D60" s="18">
        <f t="shared" ca="1" si="7"/>
        <v>0.10595427367397063</v>
      </c>
      <c r="E60" s="18">
        <f t="shared" ca="1" si="8"/>
        <v>8448.4440416575671</v>
      </c>
      <c r="F60" s="18">
        <v>0.5</v>
      </c>
      <c r="G60" s="7">
        <f t="shared" ca="1" si="10"/>
        <v>2663.4369208807711</v>
      </c>
    </row>
    <row r="61" spans="1:7" x14ac:dyDescent="0.2">
      <c r="A61" s="6">
        <v>45</v>
      </c>
      <c r="B61" s="16">
        <f t="shared" ca="1" si="5"/>
        <v>0.19</v>
      </c>
      <c r="C61" s="17">
        <f t="shared" ca="1" si="6"/>
        <v>94564.044022455782</v>
      </c>
      <c r="D61" s="18">
        <f t="shared" ca="1" si="7"/>
        <v>9.8006996245104935E-2</v>
      </c>
      <c r="E61" s="18">
        <f t="shared" ca="1" si="8"/>
        <v>8441.3397234024033</v>
      </c>
      <c r="F61" s="18">
        <v>0.5</v>
      </c>
      <c r="G61" s="7">
        <f t="shared" ca="1" si="10"/>
        <v>-1218.6637436809488</v>
      </c>
    </row>
    <row r="62" spans="1:7" x14ac:dyDescent="0.2">
      <c r="A62" s="6">
        <v>46</v>
      </c>
      <c r="B62" s="16">
        <f t="shared" ca="1" si="5"/>
        <v>0.19</v>
      </c>
      <c r="C62" s="17">
        <f t="shared" ca="1" si="6"/>
        <v>105960.67280980402</v>
      </c>
      <c r="D62" s="18">
        <f t="shared" ca="1" si="7"/>
        <v>9.8984438108476666E-2</v>
      </c>
      <c r="E62" s="18">
        <f t="shared" ca="1" si="8"/>
        <v>6478.2704506423688</v>
      </c>
      <c r="F62" s="18">
        <v>0.5</v>
      </c>
      <c r="G62" s="7">
        <f t="shared" ca="1" si="10"/>
        <v>1595.1865109508408</v>
      </c>
    </row>
    <row r="63" spans="1:7" x14ac:dyDescent="0.2">
      <c r="A63" s="6">
        <v>47</v>
      </c>
      <c r="B63" s="16">
        <f t="shared" ca="1" si="5"/>
        <v>0.25</v>
      </c>
      <c r="C63" s="17">
        <f t="shared" ca="1" si="6"/>
        <v>102603.23669037172</v>
      </c>
      <c r="D63" s="18">
        <f t="shared" ca="1" si="7"/>
        <v>0.10254338971446328</v>
      </c>
      <c r="E63" s="18">
        <f t="shared" ca="1" si="8"/>
        <v>7779.9758602702432</v>
      </c>
      <c r="F63" s="18">
        <v>0.5</v>
      </c>
      <c r="G63" s="7">
        <f t="shared" ca="1" si="10"/>
        <v>2415.1078045496952</v>
      </c>
    </row>
    <row r="64" spans="1:7" x14ac:dyDescent="0.2">
      <c r="A64" s="6">
        <v>48</v>
      </c>
      <c r="B64" s="16">
        <f t="shared" ca="1" si="5"/>
        <v>0.25</v>
      </c>
      <c r="C64" s="17">
        <f t="shared" ca="1" si="6"/>
        <v>85723.868203565071</v>
      </c>
      <c r="D64" s="18">
        <f t="shared" ca="1" si="7"/>
        <v>0.10767662706750314</v>
      </c>
      <c r="E64" s="18">
        <f t="shared" ca="1" si="8"/>
        <v>8465.6412772134063</v>
      </c>
      <c r="F64" s="18">
        <v>0.5</v>
      </c>
      <c r="G64" s="7">
        <f t="shared" ca="1" si="10"/>
        <v>-57.771998602538588</v>
      </c>
    </row>
    <row r="65" spans="1:7" x14ac:dyDescent="0.2">
      <c r="A65" s="6">
        <v>49</v>
      </c>
      <c r="B65" s="16">
        <f t="shared" ca="1" si="5"/>
        <v>0.25</v>
      </c>
      <c r="C65" s="17">
        <f t="shared" ca="1" si="6"/>
        <v>97807.083783755836</v>
      </c>
      <c r="D65" s="18">
        <f t="shared" ca="1" si="7"/>
        <v>0.10086071035844009</v>
      </c>
      <c r="E65" s="18">
        <f t="shared" ca="1" si="8"/>
        <v>6770.9570691455683</v>
      </c>
      <c r="F65" s="18">
        <v>0.5</v>
      </c>
      <c r="G65" s="7">
        <f t="shared" ca="1" si="10"/>
        <v>2988.7054166946418</v>
      </c>
    </row>
    <row r="66" spans="1:7" x14ac:dyDescent="0.2">
      <c r="A66" s="6">
        <v>50</v>
      </c>
      <c r="B66" s="16">
        <f t="shared" ca="1" si="5"/>
        <v>0.28000000000000003</v>
      </c>
      <c r="C66" s="17">
        <f t="shared" ca="1" si="6"/>
        <v>92605.973616118747</v>
      </c>
      <c r="D66" s="18">
        <f t="shared" ca="1" si="7"/>
        <v>0.10444820970897087</v>
      </c>
      <c r="E66" s="18">
        <f t="shared" ca="1" si="8"/>
        <v>7499.2760412843272</v>
      </c>
      <c r="F66" s="18">
        <v>0.5</v>
      </c>
      <c r="G66" s="7">
        <f t="shared" ca="1" si="10"/>
        <v>2757.2523822555559</v>
      </c>
    </row>
    <row r="67" spans="1:7" x14ac:dyDescent="0.2">
      <c r="A67" s="6">
        <v>51</v>
      </c>
      <c r="B67" s="16">
        <f t="shared" ca="1" si="5"/>
        <v>0.25</v>
      </c>
      <c r="C67" s="17">
        <f t="shared" ca="1" si="6"/>
        <v>117548.37194287535</v>
      </c>
      <c r="D67" s="18">
        <f t="shared" ca="1" si="7"/>
        <v>8.0295830782892985E-2</v>
      </c>
      <c r="E67" s="18">
        <f t="shared" ca="1" si="8"/>
        <v>8022.617341943901</v>
      </c>
      <c r="F67" s="18">
        <v>0.5</v>
      </c>
      <c r="G67" s="7">
        <f t="shared" ca="1" si="10"/>
        <v>4311.2681053330971</v>
      </c>
    </row>
    <row r="68" spans="1:7" x14ac:dyDescent="0.2">
      <c r="A68" s="6">
        <v>52</v>
      </c>
      <c r="B68" s="16">
        <f t="shared" ca="1" si="5"/>
        <v>0.25</v>
      </c>
      <c r="C68" s="17">
        <f t="shared" ca="1" si="6"/>
        <v>84835.735584667695</v>
      </c>
      <c r="D68" s="18">
        <f t="shared" ca="1" si="7"/>
        <v>9.5158425999081156E-2</v>
      </c>
      <c r="E68" s="18">
        <f t="shared" ca="1" si="8"/>
        <v>6318.5957640745974</v>
      </c>
      <c r="F68" s="18">
        <v>0.5</v>
      </c>
      <c r="G68" s="7">
        <f t="shared" ca="1" si="10"/>
        <v>2267.6624173310602</v>
      </c>
    </row>
    <row r="69" spans="1:7" x14ac:dyDescent="0.2">
      <c r="A69" s="6">
        <v>53</v>
      </c>
      <c r="B69" s="16">
        <f t="shared" ca="1" si="5"/>
        <v>0.19</v>
      </c>
      <c r="C69" s="17">
        <f t="shared" ca="1" si="6"/>
        <v>95696.872532281282</v>
      </c>
      <c r="D69" s="18">
        <f t="shared" ca="1" si="7"/>
        <v>0.10412486304558387</v>
      </c>
      <c r="E69" s="18">
        <f t="shared" ca="1" si="8"/>
        <v>8871.314487437332</v>
      </c>
      <c r="F69" s="18">
        <v>0.5</v>
      </c>
      <c r="G69" s="7">
        <f t="shared" ca="1" si="10"/>
        <v>-1673.3521086703631</v>
      </c>
    </row>
    <row r="70" spans="1:7" x14ac:dyDescent="0.2">
      <c r="A70" s="6">
        <v>54</v>
      </c>
      <c r="B70" s="16">
        <f t="shared" ca="1" si="5"/>
        <v>0.16</v>
      </c>
      <c r="C70" s="17">
        <f t="shared" ca="1" si="6"/>
        <v>105101.16322553033</v>
      </c>
      <c r="D70" s="18">
        <f t="shared" ca="1" si="7"/>
        <v>8.8639181799848768E-2</v>
      </c>
      <c r="E70" s="18">
        <f t="shared" ca="1" si="8"/>
        <v>8167.9239893561007</v>
      </c>
      <c r="F70" s="18">
        <v>0.5</v>
      </c>
      <c r="G70" s="7">
        <f t="shared" ca="1" si="10"/>
        <v>-1250.4039096374117</v>
      </c>
    </row>
    <row r="71" spans="1:7" x14ac:dyDescent="0.2">
      <c r="A71" s="6">
        <v>55</v>
      </c>
      <c r="B71" s="16">
        <f t="shared" ca="1" si="5"/>
        <v>0.25</v>
      </c>
      <c r="C71" s="17">
        <f t="shared" ca="1" si="6"/>
        <v>107134.6776773396</v>
      </c>
      <c r="D71" s="18">
        <f t="shared" ca="1" si="7"/>
        <v>9.2408964437429422E-2</v>
      </c>
      <c r="E71" s="18">
        <f t="shared" ca="1" si="8"/>
        <v>8522.234634471497</v>
      </c>
      <c r="F71" s="18">
        <v>0.5</v>
      </c>
      <c r="G71" s="7">
        <f t="shared" ca="1" si="10"/>
        <v>2394.548920320769</v>
      </c>
    </row>
    <row r="72" spans="1:7" x14ac:dyDescent="0.2">
      <c r="A72" s="6">
        <v>56</v>
      </c>
      <c r="B72" s="16">
        <f t="shared" ca="1" si="5"/>
        <v>0.16</v>
      </c>
      <c r="C72" s="17">
        <f t="shared" ca="1" si="6"/>
        <v>123182.6147762199</v>
      </c>
      <c r="D72" s="18">
        <f t="shared" ca="1" si="7"/>
        <v>0.11833877410693777</v>
      </c>
      <c r="E72" s="18">
        <f t="shared" ca="1" si="8"/>
        <v>8104.7451914196263</v>
      </c>
      <c r="F72" s="18">
        <v>0.5</v>
      </c>
      <c r="G72" s="7">
        <f t="shared" ca="1" si="10"/>
        <v>-582.50074914683773</v>
      </c>
    </row>
    <row r="73" spans="1:7" x14ac:dyDescent="0.2">
      <c r="A73" s="6">
        <v>57</v>
      </c>
      <c r="B73" s="16">
        <f t="shared" ca="1" si="5"/>
        <v>0.19</v>
      </c>
      <c r="C73" s="17">
        <f t="shared" ca="1" si="6"/>
        <v>98027.568573416575</v>
      </c>
      <c r="D73" s="18">
        <f t="shared" ca="1" si="7"/>
        <v>8.625542787942958E-2</v>
      </c>
      <c r="E73" s="18">
        <f t="shared" ca="1" si="8"/>
        <v>7837.59358686207</v>
      </c>
      <c r="F73" s="18">
        <v>0.5</v>
      </c>
      <c r="G73" s="7">
        <f t="shared" ca="1" si="10"/>
        <v>-131.50244793072852</v>
      </c>
    </row>
    <row r="74" spans="1:7" x14ac:dyDescent="0.2">
      <c r="A74" s="6">
        <v>58</v>
      </c>
      <c r="B74" s="16">
        <f t="shared" ca="1" si="5"/>
        <v>0.25</v>
      </c>
      <c r="C74" s="17">
        <f t="shared" ca="1" si="6"/>
        <v>114432.87572369649</v>
      </c>
      <c r="D74" s="18">
        <f t="shared" ca="1" si="7"/>
        <v>0.10081230721197135</v>
      </c>
      <c r="E74" s="18">
        <f t="shared" ca="1" si="8"/>
        <v>7958.2535324111795</v>
      </c>
      <c r="F74" s="18">
        <v>0.5</v>
      </c>
      <c r="G74" s="7">
        <f t="shared" ca="1" si="10"/>
        <v>3461.7953773992249</v>
      </c>
    </row>
    <row r="75" spans="1:7" x14ac:dyDescent="0.2">
      <c r="A75" s="6">
        <v>59</v>
      </c>
      <c r="B75" s="16">
        <f t="shared" ca="1" si="5"/>
        <v>0.25</v>
      </c>
      <c r="C75" s="17">
        <f t="shared" ca="1" si="6"/>
        <v>92449.833532914476</v>
      </c>
      <c r="D75" s="18">
        <f t="shared" ca="1" si="7"/>
        <v>0.10974249128033942</v>
      </c>
      <c r="E75" s="18">
        <f t="shared" ca="1" si="8"/>
        <v>7884.2331204453812</v>
      </c>
      <c r="F75" s="18">
        <v>0.5</v>
      </c>
      <c r="G75" s="7">
        <f t="shared" ca="1" si="10"/>
        <v>1135.577308580253</v>
      </c>
    </row>
    <row r="76" spans="1:7" x14ac:dyDescent="0.2">
      <c r="A76" s="6">
        <v>60</v>
      </c>
      <c r="B76" s="16">
        <f t="shared" ca="1" si="5"/>
        <v>0.19</v>
      </c>
      <c r="C76" s="17">
        <f t="shared" ca="1" si="6"/>
        <v>104741.25347897902</v>
      </c>
      <c r="D76" s="18">
        <f t="shared" ca="1" si="7"/>
        <v>0.10915612962811726</v>
      </c>
      <c r="E76" s="18">
        <f t="shared" ca="1" si="8"/>
        <v>8523.8298270407959</v>
      </c>
      <c r="F76" s="18">
        <v>0.5</v>
      </c>
      <c r="G76" s="7">
        <f t="shared" ca="1" si="10"/>
        <v>-745.70921654874473</v>
      </c>
    </row>
    <row r="77" spans="1:7" x14ac:dyDescent="0.2">
      <c r="A77" s="6">
        <v>61</v>
      </c>
      <c r="B77" s="16">
        <f t="shared" ca="1" si="5"/>
        <v>0.19</v>
      </c>
      <c r="C77" s="17">
        <f t="shared" ca="1" si="6"/>
        <v>88581.916458804248</v>
      </c>
      <c r="D77" s="18">
        <f t="shared" ca="1" si="7"/>
        <v>9.3796166552650675E-2</v>
      </c>
      <c r="E77" s="18">
        <f t="shared" ca="1" si="8"/>
        <v>7719.0102198032155</v>
      </c>
      <c r="F77" s="18">
        <v>0.5</v>
      </c>
      <c r="G77" s="7">
        <f t="shared" ca="1" si="10"/>
        <v>-882.37055226418033</v>
      </c>
    </row>
    <row r="78" spans="1:7" x14ac:dyDescent="0.2">
      <c r="A78" s="6">
        <v>62</v>
      </c>
      <c r="B78" s="16">
        <f t="shared" ca="1" si="5"/>
        <v>0.19</v>
      </c>
      <c r="C78" s="17">
        <f t="shared" ca="1" si="6"/>
        <v>117855.66855549408</v>
      </c>
      <c r="D78" s="18">
        <f t="shared" ca="1" si="7"/>
        <v>0.11256458204953493</v>
      </c>
      <c r="E78" s="18">
        <f t="shared" ca="1" si="8"/>
        <v>8122.043501373244</v>
      </c>
      <c r="F78" s="18">
        <v>0.5</v>
      </c>
      <c r="G78" s="7">
        <f t="shared" ca="1" si="10"/>
        <v>553.63393750633077</v>
      </c>
    </row>
    <row r="79" spans="1:7" x14ac:dyDescent="0.2">
      <c r="A79" s="6">
        <v>63</v>
      </c>
      <c r="B79" s="16">
        <f t="shared" ca="1" si="5"/>
        <v>0.25</v>
      </c>
      <c r="C79" s="17">
        <f t="shared" ca="1" si="6"/>
        <v>102170.00704005774</v>
      </c>
      <c r="D79" s="18">
        <f t="shared" ca="1" si="7"/>
        <v>9.4870883286167648E-2</v>
      </c>
      <c r="E79" s="18">
        <f t="shared" ca="1" si="8"/>
        <v>8710.3431742834091</v>
      </c>
      <c r="F79" s="18">
        <v>0.5</v>
      </c>
      <c r="G79" s="7">
        <f t="shared" ca="1" si="10"/>
        <v>1637.6680024127472</v>
      </c>
    </row>
    <row r="80" spans="1:7" x14ac:dyDescent="0.2">
      <c r="A80" s="6">
        <v>64</v>
      </c>
      <c r="B80" s="16">
        <f t="shared" ca="1" si="5"/>
        <v>0.25</v>
      </c>
      <c r="C80" s="17">
        <f t="shared" ca="1" si="6"/>
        <v>103840.52342113106</v>
      </c>
      <c r="D80" s="18">
        <f t="shared" ca="1" si="7"/>
        <v>0.10540273450232077</v>
      </c>
      <c r="E80" s="18">
        <f t="shared" ca="1" si="8"/>
        <v>7362.1546367263463</v>
      </c>
      <c r="F80" s="18">
        <v>0.5</v>
      </c>
      <c r="G80" s="7">
        <f t="shared" ca="1" si="10"/>
        <v>2881.6420107301628</v>
      </c>
    </row>
    <row r="81" spans="1:7" x14ac:dyDescent="0.2">
      <c r="A81" s="6">
        <v>65</v>
      </c>
      <c r="B81" s="16">
        <f t="shared" ca="1" si="5"/>
        <v>0.25</v>
      </c>
      <c r="C81" s="17">
        <f t="shared" ca="1" si="6"/>
        <v>103175.03622556057</v>
      </c>
      <c r="D81" s="18">
        <f t="shared" ca="1" si="7"/>
        <v>9.5754323873591965E-2</v>
      </c>
      <c r="E81" s="18">
        <f t="shared" ca="1" si="8"/>
        <v>7390.2245053706902</v>
      </c>
      <c r="F81" s="18">
        <v>0.5</v>
      </c>
      <c r="G81" s="7">
        <f t="shared" ca="1" si="10"/>
        <v>3036.7910642214047</v>
      </c>
    </row>
    <row r="82" spans="1:7" x14ac:dyDescent="0.2">
      <c r="A82" s="6">
        <v>66</v>
      </c>
      <c r="B82" s="16">
        <f t="shared" ref="B82:B116" ca="1" si="11">VLOOKUP(RAND(),$A$10:$B$13,2)</f>
        <v>0.19</v>
      </c>
      <c r="C82" s="17">
        <f t="shared" ref="C82:C116" ca="1" si="12">_xlfn.NORM.INV(RAND(),$C$5,$C$6)</f>
        <v>104037.27004440522</v>
      </c>
      <c r="D82" s="18">
        <f t="shared" ref="D82:D116" ca="1" si="13">$D$7+RAND()*($D$8-$D$7)</f>
        <v>0.10798131289576898</v>
      </c>
      <c r="E82" s="18">
        <f t="shared" ref="E82:E116" ca="1" si="14">_xlfn.NORM.INV(RAND(),$E$5,$E$6)</f>
        <v>8314.3137980800475</v>
      </c>
      <c r="F82" s="18">
        <v>0.5</v>
      </c>
      <c r="G82" s="7">
        <f t="shared" ca="1" si="10"/>
        <v>-565.2485356639927</v>
      </c>
    </row>
    <row r="83" spans="1:7" x14ac:dyDescent="0.2">
      <c r="A83" s="6">
        <v>67</v>
      </c>
      <c r="B83" s="16">
        <f t="shared" ca="1" si="11"/>
        <v>0.25</v>
      </c>
      <c r="C83" s="17">
        <f t="shared" ca="1" si="12"/>
        <v>113397.46497835286</v>
      </c>
      <c r="D83" s="18">
        <f t="shared" ca="1" si="13"/>
        <v>8.8875159794006897E-2</v>
      </c>
      <c r="E83" s="18">
        <f t="shared" ca="1" si="14"/>
        <v>7251.1088805492273</v>
      </c>
      <c r="F83" s="18">
        <v>0.5</v>
      </c>
      <c r="G83" s="7">
        <f t="shared" ca="1" si="10"/>
        <v>4404.019786698278</v>
      </c>
    </row>
    <row r="84" spans="1:7" x14ac:dyDescent="0.2">
      <c r="A84" s="6">
        <v>68</v>
      </c>
      <c r="B84" s="16">
        <f t="shared" ca="1" si="11"/>
        <v>0.28000000000000003</v>
      </c>
      <c r="C84" s="17">
        <f t="shared" ca="1" si="12"/>
        <v>110183.26475279214</v>
      </c>
      <c r="D84" s="18">
        <f t="shared" ca="1" si="13"/>
        <v>8.759434650686547E-2</v>
      </c>
      <c r="E84" s="18">
        <f t="shared" ca="1" si="14"/>
        <v>8111.0523176422294</v>
      </c>
      <c r="F84" s="18">
        <v>0.5</v>
      </c>
      <c r="G84" s="7">
        <f t="shared" ca="1" si="10"/>
        <v>4612.2040475848144</v>
      </c>
    </row>
    <row r="85" spans="1:7" x14ac:dyDescent="0.2">
      <c r="A85" s="6">
        <v>69</v>
      </c>
      <c r="B85" s="16">
        <f t="shared" ca="1" si="11"/>
        <v>0.28000000000000003</v>
      </c>
      <c r="C85" s="17">
        <f t="shared" ca="1" si="12"/>
        <v>96540.577819407568</v>
      </c>
      <c r="D85" s="18">
        <f t="shared" ca="1" si="13"/>
        <v>0.10830506317696759</v>
      </c>
      <c r="E85" s="18">
        <f t="shared" ca="1" si="14"/>
        <v>8191.0757015204108</v>
      </c>
      <c r="F85" s="18">
        <v>0.5</v>
      </c>
      <c r="G85" s="7">
        <f t="shared" ca="1" si="10"/>
        <v>2396.9718468325209</v>
      </c>
    </row>
    <row r="86" spans="1:7" x14ac:dyDescent="0.2">
      <c r="A86" s="6">
        <v>70</v>
      </c>
      <c r="B86" s="16">
        <f t="shared" ca="1" si="11"/>
        <v>0.19</v>
      </c>
      <c r="C86" s="17">
        <f t="shared" ca="1" si="12"/>
        <v>97595.943259179941</v>
      </c>
      <c r="D86" s="18">
        <f t="shared" ca="1" si="13"/>
        <v>0.10988950058361245</v>
      </c>
      <c r="E86" s="18">
        <f t="shared" ca="1" si="14"/>
        <v>7846.3181794344</v>
      </c>
      <c r="F86" s="18">
        <v>0.5</v>
      </c>
      <c r="G86" s="7">
        <f t="shared" ca="1" si="10"/>
        <v>-612.40976792249967</v>
      </c>
    </row>
    <row r="87" spans="1:7" x14ac:dyDescent="0.2">
      <c r="A87" s="6">
        <v>71</v>
      </c>
      <c r="B87" s="16">
        <f t="shared" ca="1" si="11"/>
        <v>0.25</v>
      </c>
      <c r="C87" s="17">
        <f t="shared" ca="1" si="12"/>
        <v>96897.4341587073</v>
      </c>
      <c r="D87" s="18">
        <f t="shared" ca="1" si="13"/>
        <v>9.6958804735399307E-2</v>
      </c>
      <c r="E87" s="18">
        <f t="shared" ca="1" si="14"/>
        <v>8199.3971795984289</v>
      </c>
      <c r="F87" s="18">
        <v>0.5</v>
      </c>
      <c r="G87" s="7">
        <f t="shared" ca="1" si="10"/>
        <v>1564.0172407511564</v>
      </c>
    </row>
    <row r="88" spans="1:7" x14ac:dyDescent="0.2">
      <c r="A88" s="6">
        <v>72</v>
      </c>
      <c r="B88" s="16">
        <f t="shared" ca="1" si="11"/>
        <v>0.25</v>
      </c>
      <c r="C88" s="17">
        <f t="shared" ca="1" si="12"/>
        <v>94880.572587351809</v>
      </c>
      <c r="D88" s="18">
        <f t="shared" ca="1" si="13"/>
        <v>9.9219334988079388E-2</v>
      </c>
      <c r="E88" s="18">
        <f t="shared" ca="1" si="14"/>
        <v>8137.1767933760611</v>
      </c>
      <c r="F88" s="18">
        <v>0.5</v>
      </c>
      <c r="G88" s="7">
        <f t="shared" ca="1" si="10"/>
        <v>1369.397951191605</v>
      </c>
    </row>
    <row r="89" spans="1:7" x14ac:dyDescent="0.2">
      <c r="A89" s="6">
        <v>73</v>
      </c>
      <c r="B89" s="16">
        <f t="shared" ca="1" si="11"/>
        <v>0.19</v>
      </c>
      <c r="C89" s="17">
        <f t="shared" ca="1" si="12"/>
        <v>108970.08511242855</v>
      </c>
      <c r="D89" s="18">
        <f t="shared" ca="1" si="13"/>
        <v>0.11567973052876031</v>
      </c>
      <c r="E89" s="18">
        <f t="shared" ca="1" si="14"/>
        <v>8303.6817030097372</v>
      </c>
      <c r="F89" s="18">
        <v>0.5</v>
      </c>
      <c r="G89" s="7">
        <f t="shared" ref="G89:G116" ca="1" si="15">(C89*B89)*(F89-D89)-E89</f>
        <v>-346.5933328143683</v>
      </c>
    </row>
    <row r="90" spans="1:7" x14ac:dyDescent="0.2">
      <c r="A90" s="6">
        <v>74</v>
      </c>
      <c r="B90" s="16">
        <f t="shared" ca="1" si="11"/>
        <v>0.19</v>
      </c>
      <c r="C90" s="17">
        <f t="shared" ca="1" si="12"/>
        <v>88743.385879991562</v>
      </c>
      <c r="D90" s="18">
        <f t="shared" ca="1" si="13"/>
        <v>0.1050992141655489</v>
      </c>
      <c r="E90" s="18">
        <f t="shared" ca="1" si="14"/>
        <v>7958.2391413596224</v>
      </c>
      <c r="F90" s="18">
        <v>0.5</v>
      </c>
      <c r="G90" s="7">
        <f t="shared" ca="1" si="15"/>
        <v>-1299.7209052520884</v>
      </c>
    </row>
    <row r="91" spans="1:7" x14ac:dyDescent="0.2">
      <c r="A91" s="6">
        <v>75</v>
      </c>
      <c r="B91" s="16">
        <f t="shared" ca="1" si="11"/>
        <v>0.25</v>
      </c>
      <c r="C91" s="17">
        <f t="shared" ca="1" si="12"/>
        <v>109588.94771359899</v>
      </c>
      <c r="D91" s="18">
        <f t="shared" ca="1" si="13"/>
        <v>0.11284312702640062</v>
      </c>
      <c r="E91" s="18">
        <f t="shared" ca="1" si="14"/>
        <v>7395.3551577463568</v>
      </c>
      <c r="F91" s="18">
        <v>0.5</v>
      </c>
      <c r="G91" s="7">
        <f t="shared" ca="1" si="15"/>
        <v>3211.6734195697099</v>
      </c>
    </row>
    <row r="92" spans="1:7" x14ac:dyDescent="0.2">
      <c r="A92" s="6">
        <v>76</v>
      </c>
      <c r="B92" s="16">
        <f t="shared" ca="1" si="11"/>
        <v>0.19</v>
      </c>
      <c r="C92" s="17">
        <f t="shared" ca="1" si="12"/>
        <v>94232.80445024035</v>
      </c>
      <c r="D92" s="18">
        <f t="shared" ca="1" si="13"/>
        <v>0.10707446197666053</v>
      </c>
      <c r="E92" s="18">
        <f t="shared" ca="1" si="14"/>
        <v>8569.2717096404867</v>
      </c>
      <c r="F92" s="18">
        <v>0.5</v>
      </c>
      <c r="G92" s="7">
        <f t="shared" ca="1" si="15"/>
        <v>-1534.2413859093094</v>
      </c>
    </row>
    <row r="93" spans="1:7" x14ac:dyDescent="0.2">
      <c r="A93" s="6">
        <v>77</v>
      </c>
      <c r="B93" s="16">
        <f t="shared" ca="1" si="11"/>
        <v>0.28000000000000003</v>
      </c>
      <c r="C93" s="17">
        <f t="shared" ca="1" si="12"/>
        <v>93405.969612513611</v>
      </c>
      <c r="D93" s="18">
        <f t="shared" ca="1" si="13"/>
        <v>0.11383906735896834</v>
      </c>
      <c r="E93" s="18">
        <f t="shared" ca="1" si="14"/>
        <v>8229.6020091338887</v>
      </c>
      <c r="F93" s="18">
        <v>0.5</v>
      </c>
      <c r="G93" s="7">
        <f t="shared" ca="1" si="15"/>
        <v>1869.9241660123862</v>
      </c>
    </row>
    <row r="94" spans="1:7" x14ac:dyDescent="0.2">
      <c r="A94" s="6">
        <v>78</v>
      </c>
      <c r="B94" s="16">
        <f t="shared" ca="1" si="11"/>
        <v>0.25</v>
      </c>
      <c r="C94" s="17">
        <f t="shared" ca="1" si="12"/>
        <v>84134.420475103107</v>
      </c>
      <c r="D94" s="18">
        <f t="shared" ca="1" si="13"/>
        <v>0.11704780951464833</v>
      </c>
      <c r="E94" s="18">
        <f t="shared" ca="1" si="14"/>
        <v>7282.3401243936314</v>
      </c>
      <c r="F94" s="18">
        <v>0.5</v>
      </c>
      <c r="G94" s="7">
        <f t="shared" ca="1" si="15"/>
        <v>772.52502964545783</v>
      </c>
    </row>
    <row r="95" spans="1:7" x14ac:dyDescent="0.2">
      <c r="A95" s="6">
        <v>79</v>
      </c>
      <c r="B95" s="16">
        <f t="shared" ca="1" si="11"/>
        <v>0.25</v>
      </c>
      <c r="C95" s="17">
        <f t="shared" ca="1" si="12"/>
        <v>95860.120994396668</v>
      </c>
      <c r="D95" s="18">
        <f t="shared" ca="1" si="13"/>
        <v>0.10492215654363664</v>
      </c>
      <c r="E95" s="18">
        <f t="shared" ca="1" si="14"/>
        <v>8335.1697453548531</v>
      </c>
      <c r="F95" s="18">
        <v>0.5</v>
      </c>
      <c r="G95" s="7">
        <f t="shared" ca="1" si="15"/>
        <v>1132.8827236282214</v>
      </c>
    </row>
    <row r="96" spans="1:7" x14ac:dyDescent="0.2">
      <c r="A96" s="6">
        <v>80</v>
      </c>
      <c r="B96" s="16">
        <f t="shared" ca="1" si="11"/>
        <v>0.25</v>
      </c>
      <c r="C96" s="17">
        <f t="shared" ca="1" si="12"/>
        <v>114240.71457724171</v>
      </c>
      <c r="D96" s="18">
        <f t="shared" ca="1" si="13"/>
        <v>0.10073747256785971</v>
      </c>
      <c r="E96" s="18">
        <f t="shared" ca="1" si="14"/>
        <v>7757.1828177527577</v>
      </c>
      <c r="F96" s="18">
        <v>0.5</v>
      </c>
      <c r="G96" s="7">
        <f t="shared" ca="1" si="15"/>
        <v>3645.8262916880622</v>
      </c>
    </row>
    <row r="97" spans="1:7" x14ac:dyDescent="0.2">
      <c r="A97" s="6">
        <v>81</v>
      </c>
      <c r="B97" s="16">
        <f t="shared" ca="1" si="11"/>
        <v>0.16</v>
      </c>
      <c r="C97" s="17">
        <f t="shared" ca="1" si="12"/>
        <v>72713.716438625663</v>
      </c>
      <c r="D97" s="18">
        <f t="shared" ca="1" si="13"/>
        <v>0.11927735607270493</v>
      </c>
      <c r="E97" s="18">
        <f t="shared" ca="1" si="14"/>
        <v>7940.3063584371648</v>
      </c>
      <c r="F97" s="18">
        <v>0.5</v>
      </c>
      <c r="G97" s="7">
        <f t="shared" ca="1" si="15"/>
        <v>-3510.9050188702568</v>
      </c>
    </row>
    <row r="98" spans="1:7" x14ac:dyDescent="0.2">
      <c r="A98" s="6">
        <v>82</v>
      </c>
      <c r="B98" s="16">
        <f t="shared" ca="1" si="11"/>
        <v>0.19</v>
      </c>
      <c r="C98" s="17">
        <f t="shared" ca="1" si="12"/>
        <v>104676.31066758512</v>
      </c>
      <c r="D98" s="18">
        <f t="shared" ca="1" si="13"/>
        <v>0.11516804768888932</v>
      </c>
      <c r="E98" s="18">
        <f t="shared" ca="1" si="14"/>
        <v>7995.0364515186084</v>
      </c>
      <c r="F98" s="18">
        <v>0.5</v>
      </c>
      <c r="G98" s="7">
        <f t="shared" ca="1" si="15"/>
        <v>-341.30654248169594</v>
      </c>
    </row>
    <row r="99" spans="1:7" x14ac:dyDescent="0.2">
      <c r="A99" s="6">
        <v>83</v>
      </c>
      <c r="B99" s="16">
        <f t="shared" ca="1" si="11"/>
        <v>0.25</v>
      </c>
      <c r="C99" s="17">
        <f t="shared" ca="1" si="12"/>
        <v>100147.51555866322</v>
      </c>
      <c r="D99" s="18">
        <f t="shared" ca="1" si="13"/>
        <v>0.10431007458384586</v>
      </c>
      <c r="E99" s="18">
        <f t="shared" ca="1" si="14"/>
        <v>7647.0703327277051</v>
      </c>
      <c r="F99" s="18">
        <v>0.5</v>
      </c>
      <c r="G99" s="7">
        <f t="shared" ca="1" si="15"/>
        <v>2259.7704077774406</v>
      </c>
    </row>
    <row r="100" spans="1:7" x14ac:dyDescent="0.2">
      <c r="A100" s="6">
        <v>84</v>
      </c>
      <c r="B100" s="16">
        <f t="shared" ca="1" si="11"/>
        <v>0.25</v>
      </c>
      <c r="C100" s="17">
        <f t="shared" ca="1" si="12"/>
        <v>98404.340936422639</v>
      </c>
      <c r="D100" s="18">
        <f t="shared" ca="1" si="13"/>
        <v>9.5656509184334632E-2</v>
      </c>
      <c r="E100" s="18">
        <f t="shared" ca="1" si="14"/>
        <v>8077.5107778182764</v>
      </c>
      <c r="F100" s="18">
        <v>0.5</v>
      </c>
      <c r="G100" s="7">
        <f t="shared" ca="1" si="15"/>
        <v>1869.7779035937265</v>
      </c>
    </row>
    <row r="101" spans="1:7" x14ac:dyDescent="0.2">
      <c r="A101" s="6">
        <v>85</v>
      </c>
      <c r="B101" s="16">
        <f t="shared" ca="1" si="11"/>
        <v>0.19</v>
      </c>
      <c r="C101" s="17">
        <f t="shared" ca="1" si="12"/>
        <v>103423.97377057545</v>
      </c>
      <c r="D101" s="18">
        <f t="shared" ca="1" si="13"/>
        <v>0.11651679005246512</v>
      </c>
      <c r="E101" s="18">
        <f t="shared" ca="1" si="14"/>
        <v>7248.3158126768503</v>
      </c>
      <c r="F101" s="18">
        <v>0.5</v>
      </c>
      <c r="G101" s="7">
        <f t="shared" ca="1" si="15"/>
        <v>287.34210226643609</v>
      </c>
    </row>
    <row r="102" spans="1:7" x14ac:dyDescent="0.2">
      <c r="A102" s="6">
        <v>86</v>
      </c>
      <c r="B102" s="16">
        <f t="shared" ca="1" si="11"/>
        <v>0.19</v>
      </c>
      <c r="C102" s="17">
        <f t="shared" ca="1" si="12"/>
        <v>95973.116288800011</v>
      </c>
      <c r="D102" s="18">
        <f t="shared" ca="1" si="13"/>
        <v>0.10356838861428752</v>
      </c>
      <c r="E102" s="18">
        <f t="shared" ca="1" si="14"/>
        <v>8027.4532998463037</v>
      </c>
      <c r="F102" s="18">
        <v>0.5</v>
      </c>
      <c r="G102" s="7">
        <f t="shared" ca="1" si="15"/>
        <v>-798.56564323160637</v>
      </c>
    </row>
    <row r="103" spans="1:7" x14ac:dyDescent="0.2">
      <c r="A103" s="6">
        <v>87</v>
      </c>
      <c r="B103" s="16">
        <f t="shared" ca="1" si="11"/>
        <v>0.16</v>
      </c>
      <c r="C103" s="17">
        <f t="shared" ca="1" si="12"/>
        <v>96715.458546311449</v>
      </c>
      <c r="D103" s="18">
        <f t="shared" ca="1" si="13"/>
        <v>8.2605000848414351E-2</v>
      </c>
      <c r="E103" s="18">
        <f t="shared" ca="1" si="14"/>
        <v>7657.6901564578593</v>
      </c>
      <c r="F103" s="18">
        <v>0.5</v>
      </c>
      <c r="G103" s="7">
        <f t="shared" ca="1" si="15"/>
        <v>-1198.7223583965988</v>
      </c>
    </row>
    <row r="104" spans="1:7" x14ac:dyDescent="0.2">
      <c r="A104" s="6">
        <v>88</v>
      </c>
      <c r="B104" s="16">
        <f t="shared" ca="1" si="11"/>
        <v>0.28000000000000003</v>
      </c>
      <c r="C104" s="17">
        <f t="shared" ca="1" si="12"/>
        <v>107268.10371838586</v>
      </c>
      <c r="D104" s="18">
        <f t="shared" ca="1" si="13"/>
        <v>8.5200307131766351E-2</v>
      </c>
      <c r="E104" s="18">
        <f t="shared" ca="1" si="14"/>
        <v>8433.3438052881957</v>
      </c>
      <c r="F104" s="18">
        <v>0.5</v>
      </c>
      <c r="G104" s="7">
        <f t="shared" ca="1" si="15"/>
        <v>4025.1936082562061</v>
      </c>
    </row>
    <row r="105" spans="1:7" x14ac:dyDescent="0.2">
      <c r="A105" s="6">
        <v>89</v>
      </c>
      <c r="B105" s="16">
        <f t="shared" ca="1" si="11"/>
        <v>0.25</v>
      </c>
      <c r="C105" s="17">
        <f t="shared" ca="1" si="12"/>
        <v>93600.101804874183</v>
      </c>
      <c r="D105" s="18">
        <f t="shared" ca="1" si="13"/>
        <v>9.8836733350206984E-2</v>
      </c>
      <c r="E105" s="18">
        <f t="shared" ca="1" si="14"/>
        <v>8011.0215113618415</v>
      </c>
      <c r="F105" s="18">
        <v>0.5</v>
      </c>
      <c r="G105" s="7">
        <f t="shared" ca="1" si="15"/>
        <v>1376.2091383372863</v>
      </c>
    </row>
    <row r="106" spans="1:7" x14ac:dyDescent="0.2">
      <c r="A106" s="6">
        <v>90</v>
      </c>
      <c r="B106" s="16">
        <f t="shared" ca="1" si="11"/>
        <v>0.28000000000000003</v>
      </c>
      <c r="C106" s="17">
        <f t="shared" ca="1" si="12"/>
        <v>74205.974288720012</v>
      </c>
      <c r="D106" s="18">
        <f t="shared" ca="1" si="13"/>
        <v>0.11557226680678531</v>
      </c>
      <c r="E106" s="18">
        <f t="shared" ca="1" si="14"/>
        <v>8634.2694336221211</v>
      </c>
      <c r="F106" s="18">
        <v>0.5</v>
      </c>
      <c r="G106" s="7">
        <f t="shared" ca="1" si="15"/>
        <v>-646.75577776427053</v>
      </c>
    </row>
    <row r="107" spans="1:7" x14ac:dyDescent="0.2">
      <c r="A107" s="6">
        <v>91</v>
      </c>
      <c r="B107" s="16">
        <f t="shared" ca="1" si="11"/>
        <v>0.25</v>
      </c>
      <c r="C107" s="17">
        <f t="shared" ca="1" si="12"/>
        <v>95113.576571876474</v>
      </c>
      <c r="D107" s="18">
        <f t="shared" ca="1" si="13"/>
        <v>9.7573013727425703E-2</v>
      </c>
      <c r="E107" s="18">
        <f t="shared" ca="1" si="14"/>
        <v>8088.1811605128951</v>
      </c>
      <c r="F107" s="18">
        <v>0.5</v>
      </c>
      <c r="G107" s="7">
        <f t="shared" ca="1" si="15"/>
        <v>1480.8863328436</v>
      </c>
    </row>
    <row r="108" spans="1:7" x14ac:dyDescent="0.2">
      <c r="A108" s="6">
        <v>92</v>
      </c>
      <c r="B108" s="16">
        <f t="shared" ca="1" si="11"/>
        <v>0.19</v>
      </c>
      <c r="C108" s="17">
        <f t="shared" ca="1" si="12"/>
        <v>96350.538615165045</v>
      </c>
      <c r="D108" s="18">
        <f t="shared" ca="1" si="13"/>
        <v>0.10223116810370053</v>
      </c>
      <c r="E108" s="18">
        <f t="shared" ca="1" si="14"/>
        <v>8832.5365013951559</v>
      </c>
      <c r="F108" s="18">
        <v>0.5</v>
      </c>
      <c r="G108" s="7">
        <f t="shared" ca="1" si="15"/>
        <v>-1550.7406738637919</v>
      </c>
    </row>
    <row r="109" spans="1:7" x14ac:dyDescent="0.2">
      <c r="A109" s="6">
        <v>93</v>
      </c>
      <c r="B109" s="16">
        <f t="shared" ca="1" si="11"/>
        <v>0.25</v>
      </c>
      <c r="C109" s="17">
        <f t="shared" ca="1" si="12"/>
        <v>86856.913554453626</v>
      </c>
      <c r="D109" s="18">
        <f t="shared" ca="1" si="13"/>
        <v>0.10965953808570726</v>
      </c>
      <c r="E109" s="18">
        <f t="shared" ca="1" si="14"/>
        <v>7722.7786110677143</v>
      </c>
      <c r="F109" s="18">
        <v>0.5</v>
      </c>
      <c r="G109" s="7">
        <f t="shared" ca="1" si="15"/>
        <v>753.16332825609152</v>
      </c>
    </row>
    <row r="110" spans="1:7" x14ac:dyDescent="0.2">
      <c r="A110" s="6">
        <v>94</v>
      </c>
      <c r="B110" s="16">
        <f t="shared" ca="1" si="11"/>
        <v>0.16</v>
      </c>
      <c r="C110" s="17">
        <f t="shared" ca="1" si="12"/>
        <v>106359.11119174262</v>
      </c>
      <c r="D110" s="18">
        <f t="shared" ca="1" si="13"/>
        <v>8.5469895724444481E-2</v>
      </c>
      <c r="E110" s="18">
        <f t="shared" ca="1" si="14"/>
        <v>7880.2409059804004</v>
      </c>
      <c r="F110" s="18">
        <v>0.5</v>
      </c>
      <c r="G110" s="7">
        <f t="shared" ca="1" si="15"/>
        <v>-825.99235350544495</v>
      </c>
    </row>
    <row r="111" spans="1:7" x14ac:dyDescent="0.2">
      <c r="A111" s="6">
        <v>95</v>
      </c>
      <c r="B111" s="16">
        <f t="shared" ca="1" si="11"/>
        <v>0.19</v>
      </c>
      <c r="C111" s="17">
        <f t="shared" ca="1" si="12"/>
        <v>112204.63108969042</v>
      </c>
      <c r="D111" s="18">
        <f t="shared" ca="1" si="13"/>
        <v>9.8200775240227814E-2</v>
      </c>
      <c r="E111" s="18">
        <f t="shared" ca="1" si="14"/>
        <v>7662.3240614549613</v>
      </c>
      <c r="F111" s="18">
        <v>0.5</v>
      </c>
      <c r="G111" s="7">
        <f t="shared" ca="1" si="15"/>
        <v>903.58535794086856</v>
      </c>
    </row>
    <row r="112" spans="1:7" x14ac:dyDescent="0.2">
      <c r="A112" s="6">
        <v>96</v>
      </c>
      <c r="B112" s="16">
        <f t="shared" ca="1" si="11"/>
        <v>0.19</v>
      </c>
      <c r="C112" s="17">
        <f t="shared" ca="1" si="12"/>
        <v>108024.10392532796</v>
      </c>
      <c r="D112" s="18">
        <f t="shared" ca="1" si="13"/>
        <v>0.10817967873019978</v>
      </c>
      <c r="E112" s="18">
        <f t="shared" ca="1" si="14"/>
        <v>7722.317640451618</v>
      </c>
      <c r="F112" s="18">
        <v>0.5</v>
      </c>
      <c r="G112" s="7">
        <f t="shared" ca="1" si="15"/>
        <v>319.62978948019645</v>
      </c>
    </row>
    <row r="113" spans="1:7" x14ac:dyDescent="0.2">
      <c r="A113" s="6">
        <v>97</v>
      </c>
      <c r="B113" s="16">
        <f t="shared" ca="1" si="11"/>
        <v>0.25</v>
      </c>
      <c r="C113" s="17">
        <f t="shared" ca="1" si="12"/>
        <v>97820.024312671245</v>
      </c>
      <c r="D113" s="18">
        <f t="shared" ca="1" si="13"/>
        <v>0.10657811371501003</v>
      </c>
      <c r="E113" s="18">
        <f t="shared" ca="1" si="14"/>
        <v>7095.5936798437815</v>
      </c>
      <c r="F113" s="18">
        <v>0.5</v>
      </c>
      <c r="G113" s="7">
        <f t="shared" ca="1" si="15"/>
        <v>2525.5409405398932</v>
      </c>
    </row>
    <row r="114" spans="1:7" x14ac:dyDescent="0.2">
      <c r="A114" s="6">
        <v>98</v>
      </c>
      <c r="B114" s="16">
        <f t="shared" ca="1" si="11"/>
        <v>0.25</v>
      </c>
      <c r="C114" s="17">
        <f t="shared" ca="1" si="12"/>
        <v>92188.570400900411</v>
      </c>
      <c r="D114" s="18">
        <f t="shared" ca="1" si="13"/>
        <v>9.5397854569995028E-2</v>
      </c>
      <c r="E114" s="18">
        <f t="shared" ca="1" si="14"/>
        <v>7641.366835055388</v>
      </c>
      <c r="F114" s="18">
        <v>0.5</v>
      </c>
      <c r="G114" s="7">
        <f t="shared" ca="1" si="15"/>
        <v>1683.5565070269522</v>
      </c>
    </row>
    <row r="115" spans="1:7" x14ac:dyDescent="0.2">
      <c r="A115" s="6">
        <v>99</v>
      </c>
      <c r="B115" s="16">
        <f t="shared" ca="1" si="11"/>
        <v>0.28000000000000003</v>
      </c>
      <c r="C115" s="17">
        <f t="shared" ca="1" si="12"/>
        <v>79515.855003835546</v>
      </c>
      <c r="D115" s="18">
        <f t="shared" ca="1" si="13"/>
        <v>0.11003974971778241</v>
      </c>
      <c r="E115" s="18">
        <f t="shared" ca="1" si="14"/>
        <v>8235.5011457784494</v>
      </c>
      <c r="F115" s="18">
        <v>0.5</v>
      </c>
      <c r="G115" s="7">
        <f t="shared" ca="1" si="15"/>
        <v>446.74521545761672</v>
      </c>
    </row>
    <row r="116" spans="1:7" ht="17" thickBot="1" x14ac:dyDescent="0.25">
      <c r="A116" s="8">
        <v>100</v>
      </c>
      <c r="B116" s="22">
        <f t="shared" ca="1" si="11"/>
        <v>0.25</v>
      </c>
      <c r="C116" s="23">
        <f t="shared" ca="1" si="12"/>
        <v>96969.896271367805</v>
      </c>
      <c r="D116" s="24">
        <f t="shared" ca="1" si="13"/>
        <v>9.1992936605699058E-2</v>
      </c>
      <c r="E116" s="24">
        <f t="shared" ca="1" si="14"/>
        <v>8016.788006982938</v>
      </c>
      <c r="F116" s="24">
        <v>0.5</v>
      </c>
      <c r="G116" s="9">
        <f t="shared" ca="1" si="15"/>
        <v>1874.3126468497494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step-1</vt:lpstr>
      <vt:lpstr>step-2</vt:lpstr>
      <vt:lpstr>step-3</vt:lpstr>
      <vt:lpstr>step-4</vt:lpstr>
      <vt:lpstr>step-5</vt:lpstr>
      <vt:lpstr>step-6</vt:lpstr>
      <vt:lpstr>step-7</vt:lpstr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2017-10-18T09:07:11Z</dcterms:created>
  <dcterms:modified xsi:type="dcterms:W3CDTF">2017-10-30T20:41:56Z</dcterms:modified>
</cp:coreProperties>
</file>